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6945" activeTab="1"/>
  </bookViews>
  <sheets>
    <sheet name="ENTRATE" sheetId="1" r:id="rId1"/>
    <sheet name="USCITE" sheetId="4" r:id="rId2"/>
  </sheets>
  <calcPr calcId="125725" iterateDelta="1E-4"/>
</workbook>
</file>

<file path=xl/calcChain.xml><?xml version="1.0" encoding="utf-8"?>
<calcChain xmlns="http://schemas.openxmlformats.org/spreadsheetml/2006/main">
  <c r="C23" i="4"/>
  <c r="D18"/>
  <c r="D19" s="1"/>
  <c r="D20" s="1"/>
  <c r="D16" l="1"/>
  <c r="C24"/>
  <c r="D14"/>
  <c r="D13"/>
  <c r="C11" l="1"/>
  <c r="D17"/>
  <c r="C7" i="1"/>
  <c r="C8"/>
  <c r="D5"/>
  <c r="D2" l="1"/>
  <c r="D13"/>
  <c r="D8" i="4"/>
  <c r="D5"/>
  <c r="D21" i="1"/>
  <c r="D17"/>
  <c r="D6"/>
  <c r="D22" i="4" l="1"/>
  <c r="D25" i="1"/>
</calcChain>
</file>

<file path=xl/sharedStrings.xml><?xml version="1.0" encoding="utf-8"?>
<sst xmlns="http://schemas.openxmlformats.org/spreadsheetml/2006/main" count="53" uniqueCount="50">
  <si>
    <t>LIQUIDITA' INIZIALE (Cassa + Banca)</t>
  </si>
  <si>
    <t>ENTRATE</t>
  </si>
  <si>
    <t>TOTALE ENTRATE</t>
  </si>
  <si>
    <t>2.1 da soci</t>
  </si>
  <si>
    <t>2.2 da non soci</t>
  </si>
  <si>
    <t>2.3 da enti pubblici (comune, provincia, regione, stato)</t>
  </si>
  <si>
    <t>2.4 da comunita' europea e da altri organismi internazionali</t>
  </si>
  <si>
    <t>2.5 dal conque per mille (di cui separata rendicontazione)</t>
  </si>
  <si>
    <t>3.1 da soci</t>
  </si>
  <si>
    <t>3.2 da non soci</t>
  </si>
  <si>
    <t xml:space="preserve">5.1 proventi delle cessioni di beni e servizi agli associati e a terzi </t>
  </si>
  <si>
    <t>5.2 entrate derivanti da iniziative promozionali finalizzate al proprio finanziamento, quali feste e sottoscrizioni anche a premi</t>
  </si>
  <si>
    <t>5.3 altre entrate (specificare)</t>
  </si>
  <si>
    <t>6.1 rendite patrimoniali (fitti)</t>
  </si>
  <si>
    <t>6.2 rendite finanziarie (interessi, dividendi)</t>
  </si>
  <si>
    <t>IMPORTI PARZIALI</t>
  </si>
  <si>
    <t>IMPORTI TOTALI</t>
  </si>
  <si>
    <t>QUOTE ASSOCIATIVE</t>
  </si>
  <si>
    <t>CONTRIBUTI PER PROGETTI E/O ATTIVITA'</t>
  </si>
  <si>
    <t>DONAZIONI DEDUCIBILI E LASCITI TESTAMENTARI</t>
  </si>
  <si>
    <t>RIMBORSI DERIVANTI DA CONVENZIONI CON ENTI PUBBLICI</t>
  </si>
  <si>
    <t>ALTRE ENTRATE AMMESSE AI SENSI DELLA L.383/2000</t>
  </si>
  <si>
    <t>ALTRE ENTRATE (comunque ammesse ai sensi della L.383/2000)</t>
  </si>
  <si>
    <t>USCITE</t>
  </si>
  <si>
    <t>RIMBORSI SPESE AI VOLONTARI (documentate ed effettivamente sostenute)</t>
  </si>
  <si>
    <t>ASSICURAZIONI</t>
  </si>
  <si>
    <t>volontari</t>
  </si>
  <si>
    <t>altre (veicoli, immobili, etc)</t>
  </si>
  <si>
    <t xml:space="preserve">PERSONALE </t>
  </si>
  <si>
    <t>dipendenti e atipici soci</t>
  </si>
  <si>
    <t>dipendenti e atipici non soci</t>
  </si>
  <si>
    <t>consulenti</t>
  </si>
  <si>
    <t>ACQUISTI DI SERVIZI (manutenzione, trasporti, service)</t>
  </si>
  <si>
    <t>UTENZE (telefono, luce, riscaldamento, …)</t>
  </si>
  <si>
    <t>ACQUISTI DI BENI (cancelleria, postali, materie prime, generi alimentari)</t>
  </si>
  <si>
    <t>GODIMENTO BENI DI TERZI (affitti, noleggio, attrezzature, diritti SIAE)</t>
  </si>
  <si>
    <t>ONERI FINANZIARI E PATRIMONIALI (interessi passivi, prestiti, c/c bancario, etc.)</t>
  </si>
  <si>
    <t>IMPOSTE E TASSE</t>
  </si>
  <si>
    <t>TOTALE USCITE</t>
  </si>
  <si>
    <t>TOTALE ENTRATE - USCITE</t>
  </si>
  <si>
    <t xml:space="preserve">LIQUIDITA' FINALE </t>
  </si>
  <si>
    <t>(liquidità iniziale + totale entrate - totale uscite)</t>
  </si>
  <si>
    <t>di cui valore in cassa</t>
  </si>
  <si>
    <t>di cui valori presso depositi</t>
  </si>
  <si>
    <t>firma</t>
  </si>
  <si>
    <t>ALTRE USCITE E COSTI (segreteria comunale, pratiche x antisismica, F24, etc.)</t>
  </si>
  <si>
    <t>6.3 altro (AGESCI)</t>
  </si>
  <si>
    <t>RENDICONTO FINANZIARIO 2017</t>
  </si>
  <si>
    <t>2.6 altro (specificare) - MIF</t>
  </si>
  <si>
    <t>Estremi di approvazione: verbale di assemblea dei soci del 17/04/2018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</si>
</sst>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4" fontId="0" fillId="0" borderId="0" xfId="1" applyFont="1" applyAlignment="1">
      <alignment vertical="center"/>
    </xf>
    <xf numFmtId="44" fontId="2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0" fillId="0" borderId="0" xfId="1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44" fontId="2" fillId="0" borderId="0" xfId="1" applyFont="1" applyAlignment="1">
      <alignment vertical="center"/>
    </xf>
    <xf numFmtId="44" fontId="0" fillId="0" borderId="0" xfId="0" applyNumberFormat="1" applyAlignment="1">
      <alignment horizontal="left" vertical="center"/>
    </xf>
    <xf numFmtId="44" fontId="0" fillId="0" borderId="0" xfId="0" applyNumberFormat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44" fontId="0" fillId="2" borderId="0" xfId="1" applyFont="1" applyFill="1" applyAlignment="1">
      <alignment vertical="center"/>
    </xf>
    <xf numFmtId="44" fontId="2" fillId="2" borderId="0" xfId="1" applyFont="1" applyFill="1" applyAlignment="1">
      <alignment vertical="center"/>
    </xf>
    <xf numFmtId="44" fontId="2" fillId="0" borderId="1" xfId="1" applyFont="1" applyBorder="1" applyAlignment="1">
      <alignment horizontal="left" vertical="center"/>
    </xf>
    <xf numFmtId="44" fontId="4" fillId="0" borderId="0" xfId="1" applyFont="1" applyAlignment="1">
      <alignment vertical="center"/>
    </xf>
    <xf numFmtId="44" fontId="5" fillId="0" borderId="0" xfId="1" applyFont="1" applyAlignment="1">
      <alignment vertical="center"/>
    </xf>
    <xf numFmtId="44" fontId="6" fillId="0" borderId="0" xfId="1" applyFont="1" applyAlignment="1">
      <alignment vertical="center"/>
    </xf>
    <xf numFmtId="44" fontId="6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D1" sqref="D1"/>
    </sheetView>
  </sheetViews>
  <sheetFormatPr defaultColWidth="45.5703125" defaultRowHeight="28.5" customHeight="1"/>
  <cols>
    <col min="1" max="1" width="5.85546875" style="5" customWidth="1"/>
    <col min="2" max="2" width="54.42578125" style="1" customWidth="1"/>
    <col min="3" max="4" width="14.85546875" style="22" customWidth="1"/>
    <col min="5" max="16384" width="45.5703125" style="1"/>
  </cols>
  <sheetData>
    <row r="1" spans="1:4" ht="28.5" customHeight="1">
      <c r="A1" s="2" t="s">
        <v>47</v>
      </c>
    </row>
    <row r="2" spans="1:4" ht="28.5" customHeight="1">
      <c r="A2" s="1" t="s">
        <v>0</v>
      </c>
      <c r="D2" s="23">
        <f>89.04+24281+38790.79</f>
        <v>63160.83</v>
      </c>
    </row>
    <row r="3" spans="1:4" ht="28.5" customHeight="1">
      <c r="A3" s="26" t="s">
        <v>1</v>
      </c>
      <c r="B3" s="26"/>
      <c r="C3" s="26"/>
      <c r="D3" s="26"/>
    </row>
    <row r="4" spans="1:4" ht="28.5" customHeight="1">
      <c r="C4" s="25" t="s">
        <v>15</v>
      </c>
      <c r="D4" s="25" t="s">
        <v>16</v>
      </c>
    </row>
    <row r="5" spans="1:4" ht="28.5" customHeight="1">
      <c r="A5" s="5">
        <v>1</v>
      </c>
      <c r="B5" s="1" t="s">
        <v>17</v>
      </c>
      <c r="D5" s="23">
        <f>390+55+105</f>
        <v>550</v>
      </c>
    </row>
    <row r="6" spans="1:4" ht="28.5" customHeight="1">
      <c r="A6" s="5">
        <v>2</v>
      </c>
      <c r="B6" s="1" t="s">
        <v>18</v>
      </c>
      <c r="C6" s="23"/>
      <c r="D6" s="23">
        <f>SUM(C7:C12)</f>
        <v>19807.150000000001</v>
      </c>
    </row>
    <row r="7" spans="1:4" ht="28.5" customHeight="1">
      <c r="B7" s="7" t="s">
        <v>3</v>
      </c>
      <c r="C7" s="23">
        <f>25+226.15</f>
        <v>251.15</v>
      </c>
      <c r="D7" s="23"/>
    </row>
    <row r="8" spans="1:4" ht="28.5" customHeight="1">
      <c r="B8" s="7" t="s">
        <v>4</v>
      </c>
      <c r="C8" s="23">
        <f>2800+1000+340+416</f>
        <v>4556</v>
      </c>
      <c r="D8" s="23"/>
    </row>
    <row r="9" spans="1:4" ht="28.5" customHeight="1">
      <c r="B9" s="7" t="s">
        <v>5</v>
      </c>
    </row>
    <row r="10" spans="1:4" ht="28.5" customHeight="1">
      <c r="B10" s="7" t="s">
        <v>6</v>
      </c>
    </row>
    <row r="11" spans="1:4" ht="28.5" customHeight="1">
      <c r="B11" s="7" t="s">
        <v>7</v>
      </c>
    </row>
    <row r="12" spans="1:4" ht="28.5" customHeight="1">
      <c r="B12" s="7" t="s">
        <v>48</v>
      </c>
      <c r="C12" s="23">
        <v>15000</v>
      </c>
    </row>
    <row r="13" spans="1:4" ht="28.5" customHeight="1">
      <c r="A13" s="5">
        <v>3</v>
      </c>
      <c r="B13" s="1" t="s">
        <v>19</v>
      </c>
      <c r="D13" s="23">
        <f>SUM(C14:C15)</f>
        <v>13000</v>
      </c>
    </row>
    <row r="14" spans="1:4" ht="28.5" customHeight="1">
      <c r="B14" s="6" t="s">
        <v>8</v>
      </c>
      <c r="C14" s="23">
        <v>13000</v>
      </c>
    </row>
    <row r="15" spans="1:4" ht="28.5" customHeight="1">
      <c r="B15" s="6" t="s">
        <v>9</v>
      </c>
    </row>
    <row r="16" spans="1:4" ht="28.5" customHeight="1">
      <c r="A16" s="5">
        <v>4</v>
      </c>
      <c r="B16" s="1" t="s">
        <v>20</v>
      </c>
    </row>
    <row r="17" spans="1:4" ht="28.5" customHeight="1">
      <c r="A17" s="5">
        <v>5</v>
      </c>
      <c r="B17" s="1" t="s">
        <v>21</v>
      </c>
      <c r="D17" s="23">
        <f>SUM(C18:C20)</f>
        <v>0</v>
      </c>
    </row>
    <row r="18" spans="1:4" ht="28.5" customHeight="1">
      <c r="B18" s="7" t="s">
        <v>10</v>
      </c>
    </row>
    <row r="19" spans="1:4" ht="28.5" customHeight="1">
      <c r="B19" s="6" t="s">
        <v>11</v>
      </c>
    </row>
    <row r="20" spans="1:4" ht="28.5" customHeight="1">
      <c r="B20" s="6" t="s">
        <v>12</v>
      </c>
    </row>
    <row r="21" spans="1:4" ht="28.5" customHeight="1">
      <c r="A21" s="5">
        <v>6</v>
      </c>
      <c r="B21" s="1" t="s">
        <v>22</v>
      </c>
      <c r="D21" s="23">
        <f>SUM(C22:C24)</f>
        <v>20000.150000000001</v>
      </c>
    </row>
    <row r="22" spans="1:4" ht="28.5" customHeight="1">
      <c r="B22" s="6" t="s">
        <v>13</v>
      </c>
    </row>
    <row r="23" spans="1:4" ht="28.5" customHeight="1">
      <c r="B23" s="6" t="s">
        <v>14</v>
      </c>
      <c r="C23" s="23">
        <v>0.15</v>
      </c>
    </row>
    <row r="24" spans="1:4" ht="28.5" customHeight="1">
      <c r="B24" s="6" t="s">
        <v>46</v>
      </c>
      <c r="C24" s="23">
        <v>20000</v>
      </c>
    </row>
    <row r="25" spans="1:4" ht="28.5" customHeight="1">
      <c r="A25" s="2" t="s">
        <v>2</v>
      </c>
      <c r="D25" s="24">
        <f>+D5+D6+D13+D16+D17+D21</f>
        <v>53357.3</v>
      </c>
    </row>
  </sheetData>
  <mergeCells count="1">
    <mergeCell ref="A3:D3"/>
  </mergeCells>
  <pageMargins left="0.31496062992125984" right="0.31496062992125984" top="0.78740157480314965" bottom="0.78740157480314965" header="0.11811023622047245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6"/>
  <sheetViews>
    <sheetView tabSelected="1" topLeftCell="A22" workbookViewId="0">
      <selection activeCell="E26" sqref="E26"/>
    </sheetView>
  </sheetViews>
  <sheetFormatPr defaultColWidth="45.5703125" defaultRowHeight="28.5" customHeight="1"/>
  <cols>
    <col min="1" max="1" width="5.85546875" style="12" customWidth="1"/>
    <col min="2" max="2" width="54.42578125" style="1" customWidth="1"/>
    <col min="3" max="4" width="14.85546875" style="3" customWidth="1"/>
    <col min="5" max="16384" width="45.5703125" style="1"/>
  </cols>
  <sheetData>
    <row r="1" spans="1:5" ht="28.5" customHeight="1">
      <c r="A1" s="2" t="s">
        <v>47</v>
      </c>
    </row>
    <row r="2" spans="1:5" ht="28.5" customHeight="1">
      <c r="A2" s="26" t="s">
        <v>23</v>
      </c>
      <c r="B2" s="26"/>
      <c r="C2" s="26"/>
      <c r="D2" s="26"/>
    </row>
    <row r="3" spans="1:5" ht="28.5" customHeight="1">
      <c r="C3" s="4" t="s">
        <v>15</v>
      </c>
      <c r="D3" s="4" t="s">
        <v>16</v>
      </c>
    </row>
    <row r="4" spans="1:5" ht="28.5" customHeight="1">
      <c r="A4" s="11" t="s">
        <v>24</v>
      </c>
    </row>
    <row r="5" spans="1:5" ht="28.5" customHeight="1">
      <c r="A5" s="11" t="s">
        <v>25</v>
      </c>
      <c r="D5" s="3">
        <f>SUM(C6:C7)</f>
        <v>0</v>
      </c>
    </row>
    <row r="6" spans="1:5" ht="28.5" customHeight="1">
      <c r="A6" s="11" t="s">
        <v>26</v>
      </c>
    </row>
    <row r="7" spans="1:5" ht="28.5" customHeight="1">
      <c r="A7" s="11" t="s">
        <v>27</v>
      </c>
    </row>
    <row r="8" spans="1:5" ht="28.5" customHeight="1">
      <c r="A8" s="11" t="s">
        <v>28</v>
      </c>
      <c r="D8" s="3">
        <f>SUM(C9:C11)</f>
        <v>2712</v>
      </c>
    </row>
    <row r="9" spans="1:5" ht="28.5" customHeight="1">
      <c r="A9" s="11" t="s">
        <v>29</v>
      </c>
    </row>
    <row r="10" spans="1:5" ht="28.5" customHeight="1">
      <c r="A10" s="11" t="s">
        <v>30</v>
      </c>
    </row>
    <row r="11" spans="1:5" ht="28.5" customHeight="1">
      <c r="A11" s="11" t="s">
        <v>31</v>
      </c>
      <c r="C11" s="3">
        <f>2082+350+280</f>
        <v>2712</v>
      </c>
    </row>
    <row r="12" spans="1:5" ht="28.5" customHeight="1">
      <c r="A12" s="11" t="s">
        <v>32</v>
      </c>
    </row>
    <row r="13" spans="1:5" ht="28.5" customHeight="1">
      <c r="A13" s="11" t="s">
        <v>33</v>
      </c>
      <c r="D13" s="3">
        <f>96.11+94.78+379.5+10.5+40.21+267.34+94.38+102.21+74.6</f>
        <v>1159.6299999999999</v>
      </c>
    </row>
    <row r="14" spans="1:5" ht="28.5" customHeight="1">
      <c r="A14" s="11" t="s">
        <v>34</v>
      </c>
      <c r="D14" s="3">
        <f>79.93+1.5+150+1976.47+6472.67+4317.71+1211+306+1655.15+11440+1092.1+2816+55.91+103.7+9900+8.91+30+18.5+318.72+1316.38+4034.05+806.56+14520+840.87+3690.81+137.84+296.67</f>
        <v>67597.45</v>
      </c>
    </row>
    <row r="15" spans="1:5" ht="28.5" customHeight="1">
      <c r="A15" s="11" t="s">
        <v>35</v>
      </c>
    </row>
    <row r="16" spans="1:5" s="3" customFormat="1" ht="28.5" customHeight="1">
      <c r="A16" s="11" t="s">
        <v>36</v>
      </c>
      <c r="B16" s="1"/>
      <c r="D16" s="3">
        <f>4+6+(0.56*9)+12+14+24.66+18+24.93+12+25.2+0.36+1+1+1</f>
        <v>149.19</v>
      </c>
      <c r="E16" s="1"/>
    </row>
    <row r="17" spans="1:5" s="3" customFormat="1" ht="28.5" customHeight="1">
      <c r="A17" s="11" t="s">
        <v>37</v>
      </c>
      <c r="B17" s="1"/>
      <c r="D17" s="3">
        <f>16+320.02</f>
        <v>336.02</v>
      </c>
    </row>
    <row r="18" spans="1:5" s="3" customFormat="1" ht="28.5" customHeight="1">
      <c r="A18" s="1" t="s">
        <v>45</v>
      </c>
      <c r="B18" s="1"/>
      <c r="D18" s="3">
        <f>23.63</f>
        <v>23.63</v>
      </c>
    </row>
    <row r="19" spans="1:5" s="3" customFormat="1" ht="28.5" customHeight="1">
      <c r="A19" s="2" t="s">
        <v>38</v>
      </c>
      <c r="B19" s="1"/>
      <c r="D19" s="14">
        <f>SUM(D4:D18)</f>
        <v>71977.920000000013</v>
      </c>
    </row>
    <row r="20" spans="1:5" ht="28.5" customHeight="1">
      <c r="A20" s="17" t="s">
        <v>39</v>
      </c>
      <c r="B20" s="18"/>
      <c r="C20" s="19"/>
      <c r="D20" s="20">
        <f>+ENTRATE!D25-D19</f>
        <v>-18620.62000000001</v>
      </c>
      <c r="E20" s="16"/>
    </row>
    <row r="21" spans="1:5" s="8" customFormat="1" ht="28.5" customHeight="1">
      <c r="A21" s="13" t="s">
        <v>40</v>
      </c>
      <c r="C21" s="10"/>
      <c r="D21" s="10"/>
      <c r="E21" s="15"/>
    </row>
    <row r="22" spans="1:5" s="8" customFormat="1" ht="28.5" customHeight="1">
      <c r="A22" s="13" t="s">
        <v>41</v>
      </c>
      <c r="D22" s="21">
        <f>+ENTRATE!D2+ENTRATE!D25-USCITE!D19</f>
        <v>44540.209999999992</v>
      </c>
    </row>
    <row r="23" spans="1:5" ht="28.5" customHeight="1">
      <c r="B23" s="1" t="s">
        <v>42</v>
      </c>
      <c r="C23" s="3">
        <f>3778.77+350</f>
        <v>4128.7700000000004</v>
      </c>
    </row>
    <row r="24" spans="1:5" ht="28.5" customHeight="1">
      <c r="B24" s="1" t="s">
        <v>43</v>
      </c>
      <c r="C24" s="3">
        <f>14520.54+25890.9</f>
        <v>40411.440000000002</v>
      </c>
    </row>
    <row r="25" spans="1:5" ht="28.5" customHeight="1">
      <c r="A25" s="9" t="s">
        <v>49</v>
      </c>
      <c r="E25" s="16"/>
    </row>
    <row r="26" spans="1:5" ht="28.5" customHeight="1">
      <c r="C26" s="3" t="s">
        <v>44</v>
      </c>
    </row>
  </sheetData>
  <mergeCells count="1">
    <mergeCell ref="A2:D2"/>
  </mergeCells>
  <pageMargins left="0.78740157480314965" right="0.31496062992125984" top="0.78740157480314965" bottom="0.78740157480314965" header="0.11811023622047245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</vt:lpstr>
      <vt:lpstr>USCITE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</dc:creator>
  <cp:lastModifiedBy>Angela</cp:lastModifiedBy>
  <cp:lastPrinted>2017-03-27T20:18:24Z</cp:lastPrinted>
  <dcterms:created xsi:type="dcterms:W3CDTF">2017-03-27T19:04:51Z</dcterms:created>
  <dcterms:modified xsi:type="dcterms:W3CDTF">2018-04-17T16:31:05Z</dcterms:modified>
</cp:coreProperties>
</file>