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6" windowWidth="10512" windowHeight="7236"/>
  </bookViews>
  <sheets>
    <sheet name="2017" sheetId="9" r:id="rId1"/>
    <sheet name="2016" sheetId="7" r:id="rId2"/>
    <sheet name="2015" sheetId="8" r:id="rId3"/>
  </sheets>
  <calcPr calcId="145621"/>
</workbook>
</file>

<file path=xl/calcChain.xml><?xml version="1.0" encoding="utf-8"?>
<calcChain xmlns="http://schemas.openxmlformats.org/spreadsheetml/2006/main">
  <c r="D10" i="7" l="1"/>
  <c r="E21" i="7" l="1"/>
  <c r="E16" i="9"/>
  <c r="I34" i="7" l="1"/>
  <c r="F11" i="9"/>
  <c r="I11" i="9"/>
  <c r="H11" i="9"/>
  <c r="E11" i="9"/>
  <c r="G11" i="9"/>
  <c r="D11" i="9"/>
  <c r="I32" i="7"/>
  <c r="I31" i="7"/>
  <c r="H29" i="7"/>
  <c r="I12" i="9" l="1"/>
  <c r="E12" i="9"/>
  <c r="G12" i="9"/>
  <c r="G36" i="7"/>
  <c r="G13" i="9" l="1"/>
  <c r="I41" i="7"/>
  <c r="H41" i="7"/>
  <c r="F41" i="7"/>
  <c r="E35" i="7"/>
  <c r="I42" i="7" l="1"/>
  <c r="D41" i="7" l="1"/>
  <c r="F31" i="8" l="1"/>
  <c r="G31" i="8"/>
  <c r="D31" i="8"/>
  <c r="E31" i="8" l="1"/>
  <c r="E32" i="8" s="1"/>
  <c r="G32" i="8"/>
  <c r="E20" i="7"/>
  <c r="G18" i="7"/>
  <c r="G17" i="7"/>
  <c r="G41" i="7" l="1"/>
  <c r="G42" i="7" s="1"/>
  <c r="G33" i="8"/>
  <c r="E41" i="7"/>
  <c r="E42" i="7" s="1"/>
  <c r="G43" i="7" l="1"/>
  <c r="E46" i="7"/>
</calcChain>
</file>

<file path=xl/sharedStrings.xml><?xml version="1.0" encoding="utf-8"?>
<sst xmlns="http://schemas.openxmlformats.org/spreadsheetml/2006/main" count="133" uniqueCount="81">
  <si>
    <t>FOTOCOPIE</t>
  </si>
  <si>
    <t>TIMBRO</t>
  </si>
  <si>
    <t>REGISTRAZIONE UFFICIO ENTRATE</t>
  </si>
  <si>
    <t>MARCHE 8 X 16</t>
  </si>
  <si>
    <t xml:space="preserve">BLOCCO RICEVUTE </t>
  </si>
  <si>
    <t>BLOCCHI RICEVUTE</t>
  </si>
  <si>
    <t>DARE</t>
  </si>
  <si>
    <t>FOTO MATTEO SEDI</t>
  </si>
  <si>
    <t>QUADERNO RILEGATO REGISTRO SPESE</t>
  </si>
  <si>
    <t>MARCA DA BOLLO PER REGISTRAZIONE COMUNE</t>
  </si>
  <si>
    <t>SPESE PER FOTOCOPIE</t>
  </si>
  <si>
    <t>POSTA PER RITIRO BANCOMAT CONTO EVO</t>
  </si>
  <si>
    <t>INCASSO TESSERE</t>
  </si>
  <si>
    <t>SPESE PER STAMPA TESSERE</t>
  </si>
  <si>
    <t>ADDEBITO SUL C/EVO SPESE INGRESSO</t>
  </si>
  <si>
    <t>ADDEBITO SUL C/EVO SPESE CANONE</t>
  </si>
  <si>
    <t>VERSAMENTO SUL C/EVO DA GR. SCOUT</t>
  </si>
  <si>
    <t>VERSAMENTO PER APERTURA C/EVO</t>
  </si>
  <si>
    <t>MULTA PER MARCHE CON DATA POSTICIPATA 1,50 X 4</t>
  </si>
  <si>
    <t>REGISTRO PER VERBALI + FOTOCOPIE</t>
  </si>
  <si>
    <t>SALDO INIZIALE AL 1/1/16 PRESSO C/C BANCA</t>
  </si>
  <si>
    <t>SALDO INIZIALE AL 1/1/16 CONTANTE</t>
  </si>
  <si>
    <t>SPESE PER TESSERE</t>
  </si>
  <si>
    <t>CANCELLERIA</t>
  </si>
  <si>
    <t>DA FONDO CASSA PER VERSAMENTO C/C BANCA</t>
  </si>
  <si>
    <t>MARCA BOLLO PER REGISTRAZIONE IN PROVINCIA</t>
  </si>
  <si>
    <t>ACQUISTO MARCHE PER ATTO COSTITUTIVO</t>
  </si>
  <si>
    <t>REGISTRAZIONE PER VARIAZIONE ATTO COSTITUTIVO</t>
  </si>
  <si>
    <t>Libro “prima nota cassa”</t>
  </si>
  <si>
    <t xml:space="preserve">AVERE </t>
  </si>
  <si>
    <t xml:space="preserve">Denominazione e DESCRIZIONE </t>
  </si>
  <si>
    <t xml:space="preserve">CASSA </t>
  </si>
  <si>
    <t xml:space="preserve">BANCA </t>
  </si>
  <si>
    <t>ENTRATE (A)</t>
  </si>
  <si>
    <t>USCITE (B)</t>
  </si>
  <si>
    <t>data doc.to</t>
  </si>
  <si>
    <t xml:space="preserve">n° </t>
  </si>
  <si>
    <t>Anno  2016</t>
  </si>
  <si>
    <t>Associazione "AMICI MAGRETA 1"</t>
  </si>
  <si>
    <t>SALDO TOTALE CASSA + BANCA</t>
  </si>
  <si>
    <t>TOTALI  COMPLESSIVO (da riportare alla pagina seguente) </t>
  </si>
  <si>
    <t>SALDO   (A  -  B)</t>
  </si>
  <si>
    <t xml:space="preserve">TOTALI colonne        </t>
  </si>
  <si>
    <t>DONAZIONE DA DUE TESSERATI</t>
  </si>
  <si>
    <t>DONAZIONE ATHOS SERRADIMIGNI</t>
  </si>
  <si>
    <t>DONAZIONE DA MAURIZIO ROSSI</t>
  </si>
  <si>
    <t xml:space="preserve">PAGAM. TASSA COMUNE DI FORMIGINE </t>
  </si>
  <si>
    <t>PAGAM.DIRITTI DI SEGRETERIA A COM.FORMIGINE</t>
  </si>
  <si>
    <t xml:space="preserve">PAGAMENTO F24 </t>
  </si>
  <si>
    <t>2° PAGAM. ONERI ISTRUTTORI PRAT.SISMICA + COMM € 0,15</t>
  </si>
  <si>
    <t>HERA ISTRUTORIA FOGNATURA PIU' COMM € 1,5</t>
  </si>
  <si>
    <t>ONERI ISTRUTTORI PRATICA SISMICA PIU' COMM € 1</t>
  </si>
  <si>
    <t>FATTURA N. 268   4/4/16 NOTAIO MALAGUTI  PIU' COMM € 4</t>
  </si>
  <si>
    <t>CANONE MENSILE C/EVO X SALDO SOTTO 1.000 € 30/6</t>
  </si>
  <si>
    <t>CANONE MENSILE C/EVO X SALDO SOTTO 1.000 € 31/7 31/8</t>
  </si>
  <si>
    <t>BONIFICO PIU' COMM € 1</t>
  </si>
  <si>
    <t>ANGELA HA IN CASSA</t>
  </si>
  <si>
    <t>MARCHE DA BOLLO PER PAGAM.TASSA COM. FORMIGINE</t>
  </si>
  <si>
    <t>BONIFICO DA ASSOCIAZIONE MAGRETA X DONAZIONE</t>
  </si>
  <si>
    <t>ENTRANO IN CASSA DA PRELEVAM BANCA</t>
  </si>
  <si>
    <t>PRELEVAMENTO per pagamento doc 12 e 13 + eur 46,15 da cassa</t>
  </si>
  <si>
    <t>TESSERE  n. 126</t>
  </si>
  <si>
    <t>BANCA EVO</t>
  </si>
  <si>
    <t xml:space="preserve">UNICREDIT BANCA </t>
  </si>
  <si>
    <t>BONIFICO SU C/UNICREDIT (vedi doc. n. 20) - COMM € 0,15</t>
  </si>
  <si>
    <t>VERSATI SUL C/C UNICREDIT</t>
  </si>
  <si>
    <t>BONIFICO DA AGESCI</t>
  </si>
  <si>
    <t>PARCELLA STUDIO TECNICO TECLA ING.</t>
  </si>
  <si>
    <t>NOTA PRO FORMA ST.GEOLOGICO DETTORI F.</t>
  </si>
  <si>
    <t>RICEVUTA N. 127 A LEONI DAVIDE PER VERSAM.</t>
  </si>
  <si>
    <t xml:space="preserve">FT.PROFORMA +RIT.ACCONTO  TERMOTECN.MASTRODONATO </t>
  </si>
  <si>
    <t>ACQUISTATE N. 6 MARCHE DA BOLLO A EURO 16 CA.</t>
  </si>
  <si>
    <t>NOTAIO ANNA LAURA BONAFINI</t>
  </si>
  <si>
    <t>COMPETENZE DI LIQUIDAZIONE UNICREDIT</t>
  </si>
  <si>
    <t>IMPOSTA DI BOLLO 3 TRIM</t>
  </si>
  <si>
    <t>VENDITA MARMELLATE</t>
  </si>
  <si>
    <t>PAGAMENTO DELEGHE F23/F24 PRENOTATE DELEGHE FISCO</t>
  </si>
  <si>
    <t>SALDO AL 31/12/2016</t>
  </si>
  <si>
    <t>PAGATE PIANTE AD ALBERTO</t>
  </si>
  <si>
    <t>Anno  2015</t>
  </si>
  <si>
    <t>Anno 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</si>
</sst>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indexed="8"/>
      <name val="Garamond"/>
      <family val="1"/>
    </font>
    <font>
      <sz val="10"/>
      <color indexed="8"/>
      <name val="Garamond"/>
      <family val="1"/>
    </font>
    <font>
      <b/>
      <i/>
      <sz val="10"/>
      <color indexed="12"/>
      <name val="Garamond"/>
      <family val="1"/>
    </font>
    <font>
      <b/>
      <i/>
      <sz val="10"/>
      <color indexed="10"/>
      <name val="Garamond"/>
      <family val="1"/>
    </font>
    <font>
      <b/>
      <i/>
      <sz val="10"/>
      <color indexed="8"/>
      <name val="Garamond"/>
      <family val="1"/>
    </font>
    <font>
      <b/>
      <sz val="10"/>
      <color indexed="8"/>
      <name val="Garamond"/>
      <family val="1"/>
    </font>
    <font>
      <b/>
      <sz val="12"/>
      <color indexed="8"/>
      <name val="Garamond"/>
      <family val="1"/>
    </font>
    <font>
      <sz val="12"/>
      <color indexed="8"/>
      <name val="Garamond"/>
      <family val="1"/>
    </font>
    <font>
      <sz val="11"/>
      <color indexed="8"/>
      <name val="Garamond"/>
      <family val="1"/>
    </font>
    <font>
      <sz val="10"/>
      <name val="Garamond"/>
      <family val="1"/>
    </font>
    <font>
      <b/>
      <sz val="16"/>
      <color indexed="8"/>
      <name val="Garamond"/>
      <family val="1"/>
    </font>
    <font>
      <b/>
      <sz val="12"/>
      <color theme="1"/>
      <name val="Garamond"/>
      <family val="1"/>
    </font>
    <font>
      <sz val="11"/>
      <color rgb="FF212121"/>
      <name val="Garamond"/>
      <family val="1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8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43" fontId="0" fillId="0" borderId="0" xfId="1" applyFont="1"/>
    <xf numFmtId="0" fontId="0" fillId="0" borderId="0" xfId="0" applyBorder="1"/>
    <xf numFmtId="0" fontId="9" fillId="0" borderId="8" xfId="0" applyFont="1" applyBorder="1" applyAlignment="1">
      <alignment horizontal="justify" wrapText="1"/>
    </xf>
    <xf numFmtId="0" fontId="9" fillId="0" borderId="8" xfId="0" applyFont="1" applyBorder="1" applyAlignment="1">
      <alignment horizontal="center"/>
    </xf>
    <xf numFmtId="43" fontId="10" fillId="0" borderId="8" xfId="1" applyFont="1" applyBorder="1" applyAlignment="1">
      <alignment horizontal="justify"/>
    </xf>
    <xf numFmtId="43" fontId="11" fillId="0" borderId="8" xfId="1" applyFont="1" applyBorder="1" applyAlignment="1">
      <alignment horizontal="justify"/>
    </xf>
    <xf numFmtId="43" fontId="12" fillId="4" borderId="12" xfId="1" applyFont="1" applyFill="1" applyBorder="1" applyAlignment="1">
      <alignment horizontal="justify"/>
    </xf>
    <xf numFmtId="43" fontId="12" fillId="5" borderId="12" xfId="1" applyFont="1" applyFill="1" applyBorder="1" applyAlignment="1">
      <alignment horizontal="justify"/>
    </xf>
    <xf numFmtId="43" fontId="13" fillId="2" borderId="12" xfId="1" applyFont="1" applyFill="1" applyBorder="1" applyAlignment="1">
      <alignment horizontal="right" indent="3"/>
    </xf>
    <xf numFmtId="43" fontId="14" fillId="2" borderId="12" xfId="1" applyFont="1" applyFill="1" applyBorder="1" applyAlignment="1">
      <alignment horizontal="justify"/>
    </xf>
    <xf numFmtId="43" fontId="16" fillId="0" borderId="18" xfId="1" applyFont="1" applyBorder="1" applyAlignment="1">
      <alignment horizontal="right" indent="3"/>
    </xf>
    <xf numFmtId="43" fontId="16" fillId="0" borderId="16" xfId="1" applyFont="1" applyBorder="1" applyAlignment="1">
      <alignment horizontal="right" indent="3"/>
    </xf>
    <xf numFmtId="0" fontId="17" fillId="0" borderId="16" xfId="0" applyFont="1" applyBorder="1" applyAlignment="1">
      <alignment horizontal="left" vertical="top"/>
    </xf>
    <xf numFmtId="0" fontId="17" fillId="0" borderId="16" xfId="0" applyFont="1" applyBorder="1"/>
    <xf numFmtId="0" fontId="9" fillId="0" borderId="16" xfId="0" applyFont="1" applyBorder="1" applyAlignment="1">
      <alignment horizontal="justify" wrapText="1"/>
    </xf>
    <xf numFmtId="0" fontId="9" fillId="0" borderId="18" xfId="0" applyFont="1" applyBorder="1" applyAlignment="1">
      <alignment horizontal="center" wrapText="1"/>
    </xf>
    <xf numFmtId="0" fontId="9" fillId="0" borderId="16" xfId="0" applyFont="1" applyBorder="1" applyAlignment="1">
      <alignment horizontal="center" wrapText="1"/>
    </xf>
    <xf numFmtId="14" fontId="17" fillId="0" borderId="16" xfId="0" applyNumberFormat="1" applyFont="1" applyBorder="1" applyAlignment="1">
      <alignment horizontal="center"/>
    </xf>
    <xf numFmtId="43" fontId="13" fillId="2" borderId="17" xfId="1" applyFont="1" applyFill="1" applyBorder="1" applyAlignment="1">
      <alignment horizontal="justify"/>
    </xf>
    <xf numFmtId="43" fontId="15" fillId="6" borderId="5" xfId="1" applyFont="1" applyFill="1" applyBorder="1" applyAlignment="1">
      <alignment horizontal="right" indent="3"/>
    </xf>
    <xf numFmtId="43" fontId="15" fillId="6" borderId="6" xfId="1" applyFont="1" applyFill="1" applyBorder="1" applyAlignment="1">
      <alignment horizontal="right" indent="3"/>
    </xf>
    <xf numFmtId="43" fontId="0" fillId="0" borderId="0" xfId="1" applyFont="1" applyFill="1" applyBorder="1"/>
    <xf numFmtId="0" fontId="6" fillId="0" borderId="0" xfId="0" applyFont="1" applyFill="1" applyBorder="1" applyAlignment="1">
      <alignment horizontal="center" vertical="center"/>
    </xf>
    <xf numFmtId="43" fontId="6" fillId="0" borderId="0" xfId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top"/>
    </xf>
    <xf numFmtId="43" fontId="0" fillId="0" borderId="0" xfId="1" applyFont="1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7" fillId="0" borderId="0" xfId="0" applyFont="1" applyFill="1" applyBorder="1"/>
    <xf numFmtId="43" fontId="7" fillId="0" borderId="0" xfId="1" applyFont="1" applyFill="1" applyBorder="1"/>
    <xf numFmtId="0" fontId="3" fillId="0" borderId="0" xfId="0" applyFont="1" applyFill="1" applyBorder="1"/>
    <xf numFmtId="43" fontId="6" fillId="0" borderId="0" xfId="1" applyFont="1" applyFill="1" applyBorder="1"/>
    <xf numFmtId="14" fontId="9" fillId="0" borderId="16" xfId="0" applyNumberFormat="1" applyFont="1" applyBorder="1" applyAlignment="1">
      <alignment horizontal="center"/>
    </xf>
    <xf numFmtId="43" fontId="14" fillId="2" borderId="12" xfId="1" applyFont="1" applyFill="1" applyBorder="1" applyAlignment="1">
      <alignment wrapText="1"/>
    </xf>
    <xf numFmtId="14" fontId="9" fillId="0" borderId="4" xfId="0" applyNumberFormat="1" applyFont="1" applyBorder="1" applyAlignment="1">
      <alignment horizontal="center"/>
    </xf>
    <xf numFmtId="14" fontId="0" fillId="0" borderId="0" xfId="0" applyNumberFormat="1" applyAlignment="1">
      <alignment horizontal="center"/>
    </xf>
    <xf numFmtId="43" fontId="0" fillId="0" borderId="0" xfId="0" applyNumberFormat="1"/>
    <xf numFmtId="43" fontId="0" fillId="0" borderId="0" xfId="1" applyFont="1" applyBorder="1"/>
    <xf numFmtId="43" fontId="12" fillId="4" borderId="19" xfId="1" applyFont="1" applyFill="1" applyBorder="1" applyAlignment="1">
      <alignment horizontal="justify"/>
    </xf>
    <xf numFmtId="43" fontId="12" fillId="5" borderId="19" xfId="1" applyFont="1" applyFill="1" applyBorder="1" applyAlignment="1">
      <alignment horizontal="justify"/>
    </xf>
    <xf numFmtId="43" fontId="0" fillId="0" borderId="16" xfId="1" applyFont="1" applyBorder="1"/>
    <xf numFmtId="43" fontId="0" fillId="0" borderId="16" xfId="1" applyFont="1" applyFill="1" applyBorder="1"/>
    <xf numFmtId="0" fontId="0" fillId="0" borderId="16" xfId="0" applyBorder="1"/>
    <xf numFmtId="0" fontId="0" fillId="0" borderId="16" xfId="0" applyBorder="1" applyAlignment="1">
      <alignment horizontal="center"/>
    </xf>
    <xf numFmtId="14" fontId="0" fillId="0" borderId="16" xfId="0" applyNumberFormat="1" applyBorder="1"/>
    <xf numFmtId="43" fontId="2" fillId="0" borderId="16" xfId="1" applyFont="1" applyBorder="1"/>
    <xf numFmtId="43" fontId="16" fillId="0" borderId="18" xfId="1" applyFont="1" applyFill="1" applyBorder="1" applyAlignment="1">
      <alignment horizontal="right" indent="3"/>
    </xf>
    <xf numFmtId="43" fontId="16" fillId="0" borderId="16" xfId="1" applyFont="1" applyFill="1" applyBorder="1" applyAlignment="1">
      <alignment horizontal="right" indent="3"/>
    </xf>
    <xf numFmtId="43" fontId="14" fillId="2" borderId="19" xfId="1" applyFont="1" applyFill="1" applyBorder="1" applyAlignment="1">
      <alignment horizontal="justify"/>
    </xf>
    <xf numFmtId="43" fontId="13" fillId="2" borderId="19" xfId="1" applyFont="1" applyFill="1" applyBorder="1" applyAlignment="1">
      <alignment horizontal="right" indent="3"/>
    </xf>
    <xf numFmtId="43" fontId="19" fillId="0" borderId="0" xfId="1" applyFont="1"/>
    <xf numFmtId="0" fontId="0" fillId="0" borderId="0" xfId="0" applyAlignment="1">
      <alignment horizontal="right"/>
    </xf>
    <xf numFmtId="43" fontId="20" fillId="0" borderId="0" xfId="1" applyFont="1" applyAlignment="1">
      <alignment horizontal="right"/>
    </xf>
    <xf numFmtId="0" fontId="7" fillId="0" borderId="16" xfId="0" applyFont="1" applyBorder="1"/>
    <xf numFmtId="14" fontId="7" fillId="0" borderId="16" xfId="0" applyNumberFormat="1" applyFont="1" applyBorder="1"/>
    <xf numFmtId="0" fontId="7" fillId="0" borderId="16" xfId="0" applyFont="1" applyBorder="1" applyAlignment="1">
      <alignment horizontal="center"/>
    </xf>
    <xf numFmtId="0" fontId="13" fillId="6" borderId="14" xfId="0" applyFont="1" applyFill="1" applyBorder="1" applyAlignment="1">
      <alignment horizontal="right"/>
    </xf>
    <xf numFmtId="0" fontId="13" fillId="6" borderId="13" xfId="0" applyFont="1" applyFill="1" applyBorder="1" applyAlignment="1">
      <alignment horizontal="right"/>
    </xf>
    <xf numFmtId="0" fontId="13" fillId="2" borderId="9" xfId="0" applyFont="1" applyFill="1" applyBorder="1" applyAlignment="1">
      <alignment horizontal="right" indent="3"/>
    </xf>
    <xf numFmtId="0" fontId="13" fillId="2" borderId="15" xfId="0" applyFont="1" applyFill="1" applyBorder="1" applyAlignment="1">
      <alignment horizontal="right" indent="3"/>
    </xf>
    <xf numFmtId="0" fontId="13" fillId="3" borderId="1" xfId="0" applyFont="1" applyFill="1" applyBorder="1" applyAlignment="1">
      <alignment horizontal="right" indent="3"/>
    </xf>
    <xf numFmtId="0" fontId="13" fillId="3" borderId="3" xfId="0" applyFont="1" applyFill="1" applyBorder="1" applyAlignment="1">
      <alignment horizontal="right" indent="3"/>
    </xf>
    <xf numFmtId="43" fontId="14" fillId="3" borderId="1" xfId="1" applyFont="1" applyFill="1" applyBorder="1" applyAlignment="1">
      <alignment horizontal="right" indent="3"/>
    </xf>
    <xf numFmtId="0" fontId="0" fillId="0" borderId="3" xfId="0" applyBorder="1" applyAlignment="1">
      <alignment horizontal="right" indent="3"/>
    </xf>
    <xf numFmtId="0" fontId="0" fillId="0" borderId="2" xfId="0" applyBorder="1" applyAlignment="1">
      <alignment horizontal="right" indent="3"/>
    </xf>
    <xf numFmtId="43" fontId="14" fillId="3" borderId="14" xfId="1" applyFont="1" applyFill="1" applyBorder="1" applyAlignment="1">
      <alignment horizontal="right" indent="3"/>
    </xf>
    <xf numFmtId="0" fontId="0" fillId="0" borderId="13" xfId="0" applyBorder="1" applyAlignment="1">
      <alignment horizontal="right" indent="3"/>
    </xf>
    <xf numFmtId="0" fontId="0" fillId="0" borderId="12" xfId="0" applyBorder="1" applyAlignment="1">
      <alignment horizontal="right" indent="3"/>
    </xf>
    <xf numFmtId="43" fontId="18" fillId="7" borderId="1" xfId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13" fillId="3" borderId="14" xfId="0" applyFont="1" applyFill="1" applyBorder="1" applyAlignment="1">
      <alignment horizontal="right"/>
    </xf>
    <xf numFmtId="0" fontId="13" fillId="3" borderId="13" xfId="0" applyFont="1" applyFill="1" applyBorder="1" applyAlignment="1">
      <alignment horizontal="right"/>
    </xf>
    <xf numFmtId="0" fontId="13" fillId="3" borderId="12" xfId="0" applyFont="1" applyFill="1" applyBorder="1" applyAlignment="1">
      <alignment horizontal="right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left"/>
    </xf>
    <xf numFmtId="0" fontId="0" fillId="0" borderId="13" xfId="0" applyBorder="1" applyAlignment="1">
      <alignment horizontal="left"/>
    </xf>
    <xf numFmtId="14" fontId="12" fillId="3" borderId="4" xfId="0" applyNumberFormat="1" applyFont="1" applyFill="1" applyBorder="1" applyAlignment="1">
      <alignment horizontal="center" wrapText="1"/>
    </xf>
    <xf numFmtId="14" fontId="12" fillId="3" borderId="5" xfId="0" applyNumberFormat="1" applyFont="1" applyFill="1" applyBorder="1" applyAlignment="1">
      <alignment horizontal="center" wrapText="1"/>
    </xf>
    <xf numFmtId="0" fontId="12" fillId="3" borderId="4" xfId="0" applyFont="1" applyFill="1" applyBorder="1" applyAlignment="1">
      <alignment horizontal="center" wrapText="1"/>
    </xf>
    <xf numFmtId="0" fontId="12" fillId="3" borderId="6" xfId="0" applyFont="1" applyFill="1" applyBorder="1" applyAlignment="1">
      <alignment horizontal="center" wrapText="1"/>
    </xf>
    <xf numFmtId="0" fontId="12" fillId="3" borderId="5" xfId="0" applyFont="1" applyFill="1" applyBorder="1" applyAlignment="1">
      <alignment horizontal="center" wrapText="1"/>
    </xf>
    <xf numFmtId="43" fontId="12" fillId="3" borderId="9" xfId="1" applyFont="1" applyFill="1" applyBorder="1" applyAlignment="1">
      <alignment horizontal="center" wrapText="1"/>
    </xf>
    <xf numFmtId="43" fontId="12" fillId="3" borderId="10" xfId="1" applyFont="1" applyFill="1" applyBorder="1" applyAlignment="1">
      <alignment horizontal="center" wrapText="1"/>
    </xf>
    <xf numFmtId="43" fontId="12" fillId="3" borderId="11" xfId="1" applyFont="1" applyFill="1" applyBorder="1" applyAlignment="1">
      <alignment horizontal="center" wrapText="1"/>
    </xf>
    <xf numFmtId="43" fontId="12" fillId="3" borderId="8" xfId="1" applyFont="1" applyFill="1" applyBorder="1" applyAlignment="1">
      <alignment horizontal="center" wrapText="1"/>
    </xf>
    <xf numFmtId="43" fontId="14" fillId="3" borderId="7" xfId="1" applyFont="1" applyFill="1" applyBorder="1" applyAlignment="1">
      <alignment horizontal="right" indent="3"/>
    </xf>
    <xf numFmtId="43" fontId="8" fillId="3" borderId="4" xfId="1" applyFont="1" applyFill="1" applyBorder="1" applyAlignment="1">
      <alignment horizontal="right" indent="3"/>
    </xf>
    <xf numFmtId="43" fontId="8" fillId="3" borderId="6" xfId="1" applyFont="1" applyFill="1" applyBorder="1" applyAlignment="1">
      <alignment horizontal="right" indent="3"/>
    </xf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zoomScale="80" zoomScaleNormal="80" workbookViewId="0">
      <pane ySplit="5" topLeftCell="A6" activePane="bottomLeft" state="frozen"/>
      <selection pane="bottomLeft" activeCell="D16" sqref="D16"/>
    </sheetView>
  </sheetViews>
  <sheetFormatPr defaultRowHeight="14.4" x14ac:dyDescent="0.3"/>
  <cols>
    <col min="1" max="1" width="11.77734375" style="39" customWidth="1"/>
    <col min="2" max="2" width="5.109375" style="2" customWidth="1"/>
    <col min="3" max="3" width="54.21875" customWidth="1"/>
    <col min="4" max="4" width="14" style="3" customWidth="1"/>
    <col min="5" max="5" width="16.33203125" style="3" customWidth="1"/>
    <col min="6" max="6" width="15.5546875" style="3" bestFit="1" customWidth="1"/>
    <col min="7" max="7" width="17.44140625" style="3" bestFit="1" customWidth="1"/>
    <col min="8" max="8" width="15.5546875" style="3" bestFit="1" customWidth="1"/>
    <col min="9" max="9" width="19.109375" style="3" bestFit="1" customWidth="1"/>
    <col min="11" max="11" width="9.33203125" bestFit="1" customWidth="1"/>
    <col min="12" max="12" width="20" bestFit="1" customWidth="1"/>
    <col min="256" max="256" width="17.44140625" customWidth="1"/>
    <col min="259" max="259" width="14" customWidth="1"/>
    <col min="260" max="260" width="13.88671875" customWidth="1"/>
    <col min="261" max="261" width="16.33203125" customWidth="1"/>
    <col min="262" max="262" width="14.44140625" customWidth="1"/>
    <col min="512" max="512" width="17.44140625" customWidth="1"/>
    <col min="515" max="515" width="14" customWidth="1"/>
    <col min="516" max="516" width="13.88671875" customWidth="1"/>
    <col min="517" max="517" width="16.33203125" customWidth="1"/>
    <col min="518" max="518" width="14.44140625" customWidth="1"/>
    <col min="768" max="768" width="17.44140625" customWidth="1"/>
    <col min="771" max="771" width="14" customWidth="1"/>
    <col min="772" max="772" width="13.88671875" customWidth="1"/>
    <col min="773" max="773" width="16.33203125" customWidth="1"/>
    <col min="774" max="774" width="14.44140625" customWidth="1"/>
    <col min="1024" max="1024" width="17.44140625" customWidth="1"/>
    <col min="1027" max="1027" width="14" customWidth="1"/>
    <col min="1028" max="1028" width="13.88671875" customWidth="1"/>
    <col min="1029" max="1029" width="16.33203125" customWidth="1"/>
    <col min="1030" max="1030" width="14.44140625" customWidth="1"/>
    <col min="1280" max="1280" width="17.44140625" customWidth="1"/>
    <col min="1283" max="1283" width="14" customWidth="1"/>
    <col min="1284" max="1284" width="13.88671875" customWidth="1"/>
    <col min="1285" max="1285" width="16.33203125" customWidth="1"/>
    <col min="1286" max="1286" width="14.44140625" customWidth="1"/>
    <col min="1536" max="1536" width="17.44140625" customWidth="1"/>
    <col min="1539" max="1539" width="14" customWidth="1"/>
    <col min="1540" max="1540" width="13.88671875" customWidth="1"/>
    <col min="1541" max="1541" width="16.33203125" customWidth="1"/>
    <col min="1542" max="1542" width="14.44140625" customWidth="1"/>
    <col min="1792" max="1792" width="17.44140625" customWidth="1"/>
    <col min="1795" max="1795" width="14" customWidth="1"/>
    <col min="1796" max="1796" width="13.88671875" customWidth="1"/>
    <col min="1797" max="1797" width="16.33203125" customWidth="1"/>
    <col min="1798" max="1798" width="14.44140625" customWidth="1"/>
    <col min="2048" max="2048" width="17.44140625" customWidth="1"/>
    <col min="2051" max="2051" width="14" customWidth="1"/>
    <col min="2052" max="2052" width="13.88671875" customWidth="1"/>
    <col min="2053" max="2053" width="16.33203125" customWidth="1"/>
    <col min="2054" max="2054" width="14.44140625" customWidth="1"/>
    <col min="2304" max="2304" width="17.44140625" customWidth="1"/>
    <col min="2307" max="2307" width="14" customWidth="1"/>
    <col min="2308" max="2308" width="13.88671875" customWidth="1"/>
    <col min="2309" max="2309" width="16.33203125" customWidth="1"/>
    <col min="2310" max="2310" width="14.44140625" customWidth="1"/>
    <col min="2560" max="2560" width="17.44140625" customWidth="1"/>
    <col min="2563" max="2563" width="14" customWidth="1"/>
    <col min="2564" max="2564" width="13.88671875" customWidth="1"/>
    <col min="2565" max="2565" width="16.33203125" customWidth="1"/>
    <col min="2566" max="2566" width="14.44140625" customWidth="1"/>
    <col min="2816" max="2816" width="17.44140625" customWidth="1"/>
    <col min="2819" max="2819" width="14" customWidth="1"/>
    <col min="2820" max="2820" width="13.88671875" customWidth="1"/>
    <col min="2821" max="2821" width="16.33203125" customWidth="1"/>
    <col min="2822" max="2822" width="14.44140625" customWidth="1"/>
    <col min="3072" max="3072" width="17.44140625" customWidth="1"/>
    <col min="3075" max="3075" width="14" customWidth="1"/>
    <col min="3076" max="3076" width="13.88671875" customWidth="1"/>
    <col min="3077" max="3077" width="16.33203125" customWidth="1"/>
    <col min="3078" max="3078" width="14.44140625" customWidth="1"/>
    <col min="3328" max="3328" width="17.44140625" customWidth="1"/>
    <col min="3331" max="3331" width="14" customWidth="1"/>
    <col min="3332" max="3332" width="13.88671875" customWidth="1"/>
    <col min="3333" max="3333" width="16.33203125" customWidth="1"/>
    <col min="3334" max="3334" width="14.44140625" customWidth="1"/>
    <col min="3584" max="3584" width="17.44140625" customWidth="1"/>
    <col min="3587" max="3587" width="14" customWidth="1"/>
    <col min="3588" max="3588" width="13.88671875" customWidth="1"/>
    <col min="3589" max="3589" width="16.33203125" customWidth="1"/>
    <col min="3590" max="3590" width="14.44140625" customWidth="1"/>
    <col min="3840" max="3840" width="17.44140625" customWidth="1"/>
    <col min="3843" max="3843" width="14" customWidth="1"/>
    <col min="3844" max="3844" width="13.88671875" customWidth="1"/>
    <col min="3845" max="3845" width="16.33203125" customWidth="1"/>
    <col min="3846" max="3846" width="14.44140625" customWidth="1"/>
    <col min="4096" max="4096" width="17.44140625" customWidth="1"/>
    <col min="4099" max="4099" width="14" customWidth="1"/>
    <col min="4100" max="4100" width="13.88671875" customWidth="1"/>
    <col min="4101" max="4101" width="16.33203125" customWidth="1"/>
    <col min="4102" max="4102" width="14.44140625" customWidth="1"/>
    <col min="4352" max="4352" width="17.44140625" customWidth="1"/>
    <col min="4355" max="4355" width="14" customWidth="1"/>
    <col min="4356" max="4356" width="13.88671875" customWidth="1"/>
    <col min="4357" max="4357" width="16.33203125" customWidth="1"/>
    <col min="4358" max="4358" width="14.44140625" customWidth="1"/>
    <col min="4608" max="4608" width="17.44140625" customWidth="1"/>
    <col min="4611" max="4611" width="14" customWidth="1"/>
    <col min="4612" max="4612" width="13.88671875" customWidth="1"/>
    <col min="4613" max="4613" width="16.33203125" customWidth="1"/>
    <col min="4614" max="4614" width="14.44140625" customWidth="1"/>
    <col min="4864" max="4864" width="17.44140625" customWidth="1"/>
    <col min="4867" max="4867" width="14" customWidth="1"/>
    <col min="4868" max="4868" width="13.88671875" customWidth="1"/>
    <col min="4869" max="4869" width="16.33203125" customWidth="1"/>
    <col min="4870" max="4870" width="14.44140625" customWidth="1"/>
    <col min="5120" max="5120" width="17.44140625" customWidth="1"/>
    <col min="5123" max="5123" width="14" customWidth="1"/>
    <col min="5124" max="5124" width="13.88671875" customWidth="1"/>
    <col min="5125" max="5125" width="16.33203125" customWidth="1"/>
    <col min="5126" max="5126" width="14.44140625" customWidth="1"/>
    <col min="5376" max="5376" width="17.44140625" customWidth="1"/>
    <col min="5379" max="5379" width="14" customWidth="1"/>
    <col min="5380" max="5380" width="13.88671875" customWidth="1"/>
    <col min="5381" max="5381" width="16.33203125" customWidth="1"/>
    <col min="5382" max="5382" width="14.44140625" customWidth="1"/>
    <col min="5632" max="5632" width="17.44140625" customWidth="1"/>
    <col min="5635" max="5635" width="14" customWidth="1"/>
    <col min="5636" max="5636" width="13.88671875" customWidth="1"/>
    <col min="5637" max="5637" width="16.33203125" customWidth="1"/>
    <col min="5638" max="5638" width="14.44140625" customWidth="1"/>
    <col min="5888" max="5888" width="17.44140625" customWidth="1"/>
    <col min="5891" max="5891" width="14" customWidth="1"/>
    <col min="5892" max="5892" width="13.88671875" customWidth="1"/>
    <col min="5893" max="5893" width="16.33203125" customWidth="1"/>
    <col min="5894" max="5894" width="14.44140625" customWidth="1"/>
    <col min="6144" max="6144" width="17.44140625" customWidth="1"/>
    <col min="6147" max="6147" width="14" customWidth="1"/>
    <col min="6148" max="6148" width="13.88671875" customWidth="1"/>
    <col min="6149" max="6149" width="16.33203125" customWidth="1"/>
    <col min="6150" max="6150" width="14.44140625" customWidth="1"/>
    <col min="6400" max="6400" width="17.44140625" customWidth="1"/>
    <col min="6403" max="6403" width="14" customWidth="1"/>
    <col min="6404" max="6404" width="13.88671875" customWidth="1"/>
    <col min="6405" max="6405" width="16.33203125" customWidth="1"/>
    <col min="6406" max="6406" width="14.44140625" customWidth="1"/>
    <col min="6656" max="6656" width="17.44140625" customWidth="1"/>
    <col min="6659" max="6659" width="14" customWidth="1"/>
    <col min="6660" max="6660" width="13.88671875" customWidth="1"/>
    <col min="6661" max="6661" width="16.33203125" customWidth="1"/>
    <col min="6662" max="6662" width="14.44140625" customWidth="1"/>
    <col min="6912" max="6912" width="17.44140625" customWidth="1"/>
    <col min="6915" max="6915" width="14" customWidth="1"/>
    <col min="6916" max="6916" width="13.88671875" customWidth="1"/>
    <col min="6917" max="6917" width="16.33203125" customWidth="1"/>
    <col min="6918" max="6918" width="14.44140625" customWidth="1"/>
    <col min="7168" max="7168" width="17.44140625" customWidth="1"/>
    <col min="7171" max="7171" width="14" customWidth="1"/>
    <col min="7172" max="7172" width="13.88671875" customWidth="1"/>
    <col min="7173" max="7173" width="16.33203125" customWidth="1"/>
    <col min="7174" max="7174" width="14.44140625" customWidth="1"/>
    <col min="7424" max="7424" width="17.44140625" customWidth="1"/>
    <col min="7427" max="7427" width="14" customWidth="1"/>
    <col min="7428" max="7428" width="13.88671875" customWidth="1"/>
    <col min="7429" max="7429" width="16.33203125" customWidth="1"/>
    <col min="7430" max="7430" width="14.44140625" customWidth="1"/>
    <col min="7680" max="7680" width="17.44140625" customWidth="1"/>
    <col min="7683" max="7683" width="14" customWidth="1"/>
    <col min="7684" max="7684" width="13.88671875" customWidth="1"/>
    <col min="7685" max="7685" width="16.33203125" customWidth="1"/>
    <col min="7686" max="7686" width="14.44140625" customWidth="1"/>
    <col min="7936" max="7936" width="17.44140625" customWidth="1"/>
    <col min="7939" max="7939" width="14" customWidth="1"/>
    <col min="7940" max="7940" width="13.88671875" customWidth="1"/>
    <col min="7941" max="7941" width="16.33203125" customWidth="1"/>
    <col min="7942" max="7942" width="14.44140625" customWidth="1"/>
    <col min="8192" max="8192" width="17.44140625" customWidth="1"/>
    <col min="8195" max="8195" width="14" customWidth="1"/>
    <col min="8196" max="8196" width="13.88671875" customWidth="1"/>
    <col min="8197" max="8197" width="16.33203125" customWidth="1"/>
    <col min="8198" max="8198" width="14.44140625" customWidth="1"/>
    <col min="8448" max="8448" width="17.44140625" customWidth="1"/>
    <col min="8451" max="8451" width="14" customWidth="1"/>
    <col min="8452" max="8452" width="13.88671875" customWidth="1"/>
    <col min="8453" max="8453" width="16.33203125" customWidth="1"/>
    <col min="8454" max="8454" width="14.44140625" customWidth="1"/>
    <col min="8704" max="8704" width="17.44140625" customWidth="1"/>
    <col min="8707" max="8707" width="14" customWidth="1"/>
    <col min="8708" max="8708" width="13.88671875" customWidth="1"/>
    <col min="8709" max="8709" width="16.33203125" customWidth="1"/>
    <col min="8710" max="8710" width="14.44140625" customWidth="1"/>
    <col min="8960" max="8960" width="17.44140625" customWidth="1"/>
    <col min="8963" max="8963" width="14" customWidth="1"/>
    <col min="8964" max="8964" width="13.88671875" customWidth="1"/>
    <col min="8965" max="8965" width="16.33203125" customWidth="1"/>
    <col min="8966" max="8966" width="14.44140625" customWidth="1"/>
    <col min="9216" max="9216" width="17.44140625" customWidth="1"/>
    <col min="9219" max="9219" width="14" customWidth="1"/>
    <col min="9220" max="9220" width="13.88671875" customWidth="1"/>
    <col min="9221" max="9221" width="16.33203125" customWidth="1"/>
    <col min="9222" max="9222" width="14.44140625" customWidth="1"/>
    <col min="9472" max="9472" width="17.44140625" customWidth="1"/>
    <col min="9475" max="9475" width="14" customWidth="1"/>
    <col min="9476" max="9476" width="13.88671875" customWidth="1"/>
    <col min="9477" max="9477" width="16.33203125" customWidth="1"/>
    <col min="9478" max="9478" width="14.44140625" customWidth="1"/>
    <col min="9728" max="9728" width="17.44140625" customWidth="1"/>
    <col min="9731" max="9731" width="14" customWidth="1"/>
    <col min="9732" max="9732" width="13.88671875" customWidth="1"/>
    <col min="9733" max="9733" width="16.33203125" customWidth="1"/>
    <col min="9734" max="9734" width="14.44140625" customWidth="1"/>
    <col min="9984" max="9984" width="17.44140625" customWidth="1"/>
    <col min="9987" max="9987" width="14" customWidth="1"/>
    <col min="9988" max="9988" width="13.88671875" customWidth="1"/>
    <col min="9989" max="9989" width="16.33203125" customWidth="1"/>
    <col min="9990" max="9990" width="14.44140625" customWidth="1"/>
    <col min="10240" max="10240" width="17.44140625" customWidth="1"/>
    <col min="10243" max="10243" width="14" customWidth="1"/>
    <col min="10244" max="10244" width="13.88671875" customWidth="1"/>
    <col min="10245" max="10245" width="16.33203125" customWidth="1"/>
    <col min="10246" max="10246" width="14.44140625" customWidth="1"/>
    <col min="10496" max="10496" width="17.44140625" customWidth="1"/>
    <col min="10499" max="10499" width="14" customWidth="1"/>
    <col min="10500" max="10500" width="13.88671875" customWidth="1"/>
    <col min="10501" max="10501" width="16.33203125" customWidth="1"/>
    <col min="10502" max="10502" width="14.44140625" customWidth="1"/>
    <col min="10752" max="10752" width="17.44140625" customWidth="1"/>
    <col min="10755" max="10755" width="14" customWidth="1"/>
    <col min="10756" max="10756" width="13.88671875" customWidth="1"/>
    <col min="10757" max="10757" width="16.33203125" customWidth="1"/>
    <col min="10758" max="10758" width="14.44140625" customWidth="1"/>
    <col min="11008" max="11008" width="17.44140625" customWidth="1"/>
    <col min="11011" max="11011" width="14" customWidth="1"/>
    <col min="11012" max="11012" width="13.88671875" customWidth="1"/>
    <col min="11013" max="11013" width="16.33203125" customWidth="1"/>
    <col min="11014" max="11014" width="14.44140625" customWidth="1"/>
    <col min="11264" max="11264" width="17.44140625" customWidth="1"/>
    <col min="11267" max="11267" width="14" customWidth="1"/>
    <col min="11268" max="11268" width="13.88671875" customWidth="1"/>
    <col min="11269" max="11269" width="16.33203125" customWidth="1"/>
    <col min="11270" max="11270" width="14.44140625" customWidth="1"/>
    <col min="11520" max="11520" width="17.44140625" customWidth="1"/>
    <col min="11523" max="11523" width="14" customWidth="1"/>
    <col min="11524" max="11524" width="13.88671875" customWidth="1"/>
    <col min="11525" max="11525" width="16.33203125" customWidth="1"/>
    <col min="11526" max="11526" width="14.44140625" customWidth="1"/>
    <col min="11776" max="11776" width="17.44140625" customWidth="1"/>
    <col min="11779" max="11779" width="14" customWidth="1"/>
    <col min="11780" max="11780" width="13.88671875" customWidth="1"/>
    <col min="11781" max="11781" width="16.33203125" customWidth="1"/>
    <col min="11782" max="11782" width="14.44140625" customWidth="1"/>
    <col min="12032" max="12032" width="17.44140625" customWidth="1"/>
    <col min="12035" max="12035" width="14" customWidth="1"/>
    <col min="12036" max="12036" width="13.88671875" customWidth="1"/>
    <col min="12037" max="12037" width="16.33203125" customWidth="1"/>
    <col min="12038" max="12038" width="14.44140625" customWidth="1"/>
    <col min="12288" max="12288" width="17.44140625" customWidth="1"/>
    <col min="12291" max="12291" width="14" customWidth="1"/>
    <col min="12292" max="12292" width="13.88671875" customWidth="1"/>
    <col min="12293" max="12293" width="16.33203125" customWidth="1"/>
    <col min="12294" max="12294" width="14.44140625" customWidth="1"/>
    <col min="12544" max="12544" width="17.44140625" customWidth="1"/>
    <col min="12547" max="12547" width="14" customWidth="1"/>
    <col min="12548" max="12548" width="13.88671875" customWidth="1"/>
    <col min="12549" max="12549" width="16.33203125" customWidth="1"/>
    <col min="12550" max="12550" width="14.44140625" customWidth="1"/>
    <col min="12800" max="12800" width="17.44140625" customWidth="1"/>
    <col min="12803" max="12803" width="14" customWidth="1"/>
    <col min="12804" max="12804" width="13.88671875" customWidth="1"/>
    <col min="12805" max="12805" width="16.33203125" customWidth="1"/>
    <col min="12806" max="12806" width="14.44140625" customWidth="1"/>
    <col min="13056" max="13056" width="17.44140625" customWidth="1"/>
    <col min="13059" max="13059" width="14" customWidth="1"/>
    <col min="13060" max="13060" width="13.88671875" customWidth="1"/>
    <col min="13061" max="13061" width="16.33203125" customWidth="1"/>
    <col min="13062" max="13062" width="14.44140625" customWidth="1"/>
    <col min="13312" max="13312" width="17.44140625" customWidth="1"/>
    <col min="13315" max="13315" width="14" customWidth="1"/>
    <col min="13316" max="13316" width="13.88671875" customWidth="1"/>
    <col min="13317" max="13317" width="16.33203125" customWidth="1"/>
    <col min="13318" max="13318" width="14.44140625" customWidth="1"/>
    <col min="13568" max="13568" width="17.44140625" customWidth="1"/>
    <col min="13571" max="13571" width="14" customWidth="1"/>
    <col min="13572" max="13572" width="13.88671875" customWidth="1"/>
    <col min="13573" max="13573" width="16.33203125" customWidth="1"/>
    <col min="13574" max="13574" width="14.44140625" customWidth="1"/>
    <col min="13824" max="13824" width="17.44140625" customWidth="1"/>
    <col min="13827" max="13827" width="14" customWidth="1"/>
    <col min="13828" max="13828" width="13.88671875" customWidth="1"/>
    <col min="13829" max="13829" width="16.33203125" customWidth="1"/>
    <col min="13830" max="13830" width="14.44140625" customWidth="1"/>
    <col min="14080" max="14080" width="17.44140625" customWidth="1"/>
    <col min="14083" max="14083" width="14" customWidth="1"/>
    <col min="14084" max="14084" width="13.88671875" customWidth="1"/>
    <col min="14085" max="14085" width="16.33203125" customWidth="1"/>
    <col min="14086" max="14086" width="14.44140625" customWidth="1"/>
    <col min="14336" max="14336" width="17.44140625" customWidth="1"/>
    <col min="14339" max="14339" width="14" customWidth="1"/>
    <col min="14340" max="14340" width="13.88671875" customWidth="1"/>
    <col min="14341" max="14341" width="16.33203125" customWidth="1"/>
    <col min="14342" max="14342" width="14.44140625" customWidth="1"/>
    <col min="14592" max="14592" width="17.44140625" customWidth="1"/>
    <col min="14595" max="14595" width="14" customWidth="1"/>
    <col min="14596" max="14596" width="13.88671875" customWidth="1"/>
    <col min="14597" max="14597" width="16.33203125" customWidth="1"/>
    <col min="14598" max="14598" width="14.44140625" customWidth="1"/>
    <col min="14848" max="14848" width="17.44140625" customWidth="1"/>
    <col min="14851" max="14851" width="14" customWidth="1"/>
    <col min="14852" max="14852" width="13.88671875" customWidth="1"/>
    <col min="14853" max="14853" width="16.33203125" customWidth="1"/>
    <col min="14854" max="14854" width="14.44140625" customWidth="1"/>
    <col min="15104" max="15104" width="17.44140625" customWidth="1"/>
    <col min="15107" max="15107" width="14" customWidth="1"/>
    <col min="15108" max="15108" width="13.88671875" customWidth="1"/>
    <col min="15109" max="15109" width="16.33203125" customWidth="1"/>
    <col min="15110" max="15110" width="14.44140625" customWidth="1"/>
    <col min="15360" max="15360" width="17.44140625" customWidth="1"/>
    <col min="15363" max="15363" width="14" customWidth="1"/>
    <col min="15364" max="15364" width="13.88671875" customWidth="1"/>
    <col min="15365" max="15365" width="16.33203125" customWidth="1"/>
    <col min="15366" max="15366" width="14.44140625" customWidth="1"/>
    <col min="15616" max="15616" width="17.44140625" customWidth="1"/>
    <col min="15619" max="15619" width="14" customWidth="1"/>
    <col min="15620" max="15620" width="13.88671875" customWidth="1"/>
    <col min="15621" max="15621" width="16.33203125" customWidth="1"/>
    <col min="15622" max="15622" width="14.44140625" customWidth="1"/>
    <col min="15872" max="15872" width="17.44140625" customWidth="1"/>
    <col min="15875" max="15875" width="14" customWidth="1"/>
    <col min="15876" max="15876" width="13.88671875" customWidth="1"/>
    <col min="15877" max="15877" width="16.33203125" customWidth="1"/>
    <col min="15878" max="15878" width="14.44140625" customWidth="1"/>
    <col min="16128" max="16128" width="17.44140625" customWidth="1"/>
    <col min="16131" max="16131" width="14" customWidth="1"/>
    <col min="16132" max="16132" width="13.88671875" customWidth="1"/>
    <col min="16133" max="16133" width="16.33203125" customWidth="1"/>
    <col min="16134" max="16134" width="14.44140625" customWidth="1"/>
  </cols>
  <sheetData>
    <row r="1" spans="1:13" ht="21" x14ac:dyDescent="0.35">
      <c r="A1" s="81" t="s">
        <v>28</v>
      </c>
      <c r="B1" s="82"/>
      <c r="C1" s="82"/>
      <c r="I1" s="83"/>
      <c r="J1" s="83"/>
      <c r="K1" s="83"/>
      <c r="L1" s="83"/>
      <c r="M1" s="83"/>
    </row>
    <row r="2" spans="1:13" ht="18.600000000000001" thickBot="1" x14ac:dyDescent="0.4">
      <c r="A2" s="84" t="s">
        <v>38</v>
      </c>
      <c r="B2" s="85"/>
      <c r="C2" s="85"/>
      <c r="F2" s="3" t="s">
        <v>80</v>
      </c>
      <c r="J2" s="25"/>
      <c r="K2" s="26"/>
      <c r="L2" s="26"/>
      <c r="M2" s="26"/>
    </row>
    <row r="3" spans="1:13" ht="15" thickBot="1" x14ac:dyDescent="0.35">
      <c r="A3" s="38"/>
      <c r="B3" s="6"/>
      <c r="C3" s="5"/>
      <c r="D3" s="7" t="s">
        <v>6</v>
      </c>
      <c r="E3" s="8" t="s">
        <v>29</v>
      </c>
      <c r="F3" s="7" t="s">
        <v>6</v>
      </c>
      <c r="G3" s="8" t="s">
        <v>29</v>
      </c>
      <c r="H3" s="7" t="s">
        <v>6</v>
      </c>
      <c r="I3" s="8" t="s">
        <v>29</v>
      </c>
      <c r="J3" s="28"/>
      <c r="K3" s="29"/>
      <c r="L3" s="29"/>
      <c r="M3" s="29"/>
    </row>
    <row r="4" spans="1:13" ht="19.2" customHeight="1" thickBot="1" x14ac:dyDescent="0.35">
      <c r="A4" s="86" t="s">
        <v>35</v>
      </c>
      <c r="B4" s="88" t="s">
        <v>36</v>
      </c>
      <c r="C4" s="88" t="s">
        <v>30</v>
      </c>
      <c r="D4" s="91" t="s">
        <v>31</v>
      </c>
      <c r="E4" s="92"/>
      <c r="F4" s="93" t="s">
        <v>62</v>
      </c>
      <c r="G4" s="94"/>
      <c r="H4" s="93" t="s">
        <v>63</v>
      </c>
      <c r="I4" s="94"/>
      <c r="J4" s="31"/>
      <c r="K4" s="24"/>
      <c r="L4" s="24"/>
      <c r="M4" s="24"/>
    </row>
    <row r="5" spans="1:13" ht="27.6" thickBot="1" x14ac:dyDescent="0.35">
      <c r="A5" s="87"/>
      <c r="B5" s="89"/>
      <c r="C5" s="90"/>
      <c r="D5" s="9" t="s">
        <v>33</v>
      </c>
      <c r="E5" s="10" t="s">
        <v>34</v>
      </c>
      <c r="F5" s="9" t="s">
        <v>33</v>
      </c>
      <c r="G5" s="10" t="s">
        <v>34</v>
      </c>
      <c r="H5" s="9" t="s">
        <v>33</v>
      </c>
      <c r="I5" s="10" t="s">
        <v>34</v>
      </c>
      <c r="J5" s="31"/>
      <c r="K5" s="24"/>
      <c r="L5" s="24"/>
      <c r="M5" s="24"/>
    </row>
    <row r="6" spans="1:13" x14ac:dyDescent="0.3">
      <c r="A6" s="20"/>
      <c r="B6" s="18"/>
      <c r="C6" s="15" t="s">
        <v>77</v>
      </c>
      <c r="D6" s="13">
        <v>1089.54</v>
      </c>
      <c r="E6" s="13"/>
      <c r="F6" s="50">
        <v>24281</v>
      </c>
      <c r="G6" s="50"/>
      <c r="H6" s="50">
        <v>38790.79</v>
      </c>
      <c r="I6" s="50"/>
      <c r="J6" s="31"/>
      <c r="K6" s="24"/>
      <c r="L6" s="24"/>
      <c r="M6" s="24"/>
    </row>
    <row r="7" spans="1:13" x14ac:dyDescent="0.3">
      <c r="A7" s="20">
        <v>42737</v>
      </c>
      <c r="B7" s="19">
        <v>1</v>
      </c>
      <c r="C7" s="15" t="s">
        <v>76</v>
      </c>
      <c r="D7" s="14"/>
      <c r="E7" s="14"/>
      <c r="F7" s="51"/>
      <c r="G7" s="51"/>
      <c r="H7" s="51"/>
      <c r="I7" s="51">
        <v>320.02</v>
      </c>
      <c r="J7" s="31"/>
      <c r="K7" s="24"/>
      <c r="L7" s="24"/>
      <c r="M7" s="24"/>
    </row>
    <row r="8" spans="1:13" x14ac:dyDescent="0.3">
      <c r="A8" s="20"/>
      <c r="B8" s="19"/>
      <c r="C8" s="16"/>
      <c r="D8" s="14"/>
      <c r="E8" s="14"/>
      <c r="F8" s="51"/>
      <c r="G8" s="51"/>
      <c r="H8" s="51"/>
      <c r="I8" s="51"/>
      <c r="J8" s="32"/>
      <c r="K8" s="33"/>
      <c r="L8" s="33"/>
      <c r="M8" s="24"/>
    </row>
    <row r="9" spans="1:13" x14ac:dyDescent="0.3">
      <c r="A9" s="20"/>
      <c r="B9" s="19"/>
      <c r="C9" s="16"/>
      <c r="D9" s="14"/>
      <c r="E9" s="14"/>
      <c r="F9" s="51"/>
      <c r="G9" s="51"/>
      <c r="H9" s="51"/>
      <c r="I9" s="51"/>
      <c r="J9" s="32"/>
      <c r="K9" s="33"/>
      <c r="L9" s="33"/>
      <c r="M9" s="24"/>
    </row>
    <row r="10" spans="1:13" x14ac:dyDescent="0.3">
      <c r="A10" s="36"/>
      <c r="B10" s="19"/>
      <c r="C10" s="17"/>
      <c r="D10" s="14"/>
      <c r="E10" s="14"/>
      <c r="F10" s="14"/>
      <c r="G10" s="14"/>
      <c r="H10" s="51"/>
      <c r="I10" s="51"/>
    </row>
    <row r="11" spans="1:13" ht="22.2" customHeight="1" thickBot="1" x14ac:dyDescent="0.35">
      <c r="A11" s="60" t="s">
        <v>42</v>
      </c>
      <c r="B11" s="61"/>
      <c r="C11" s="61"/>
      <c r="D11" s="22">
        <f>SUM(D6:D10)</f>
        <v>1089.54</v>
      </c>
      <c r="E11" s="23">
        <f>+SUM(E6:E10)</f>
        <v>0</v>
      </c>
      <c r="F11" s="23">
        <f>+SUM(F6:F10)</f>
        <v>24281</v>
      </c>
      <c r="G11" s="23">
        <f>SUM(G6:G10)</f>
        <v>0</v>
      </c>
      <c r="H11" s="23">
        <f>+SUM(H6:H10)</f>
        <v>38790.79</v>
      </c>
      <c r="I11" s="23">
        <f>SUM(I6:I10)</f>
        <v>320.02</v>
      </c>
    </row>
    <row r="12" spans="1:13" ht="22.2" customHeight="1" thickBot="1" x14ac:dyDescent="0.35">
      <c r="A12" s="62" t="s">
        <v>41</v>
      </c>
      <c r="B12" s="63"/>
      <c r="C12" s="63"/>
      <c r="D12" s="21"/>
      <c r="E12" s="37">
        <f>+D11-E11</f>
        <v>1089.54</v>
      </c>
      <c r="F12" s="11"/>
      <c r="G12" s="52">
        <f>+F11-G11</f>
        <v>24281</v>
      </c>
      <c r="H12" s="53"/>
      <c r="I12" s="52">
        <f>+H11-I11</f>
        <v>38470.770000000004</v>
      </c>
    </row>
    <row r="13" spans="1:13" ht="14.4" customHeight="1" x14ac:dyDescent="0.3">
      <c r="A13" s="64"/>
      <c r="B13" s="65"/>
      <c r="C13" s="65"/>
      <c r="D13" s="66" t="s">
        <v>39</v>
      </c>
      <c r="E13" s="67"/>
      <c r="F13" s="68"/>
      <c r="G13" s="72">
        <f>+E12+G12+I12</f>
        <v>63841.310000000005</v>
      </c>
      <c r="H13" s="73"/>
      <c r="I13" s="74"/>
    </row>
    <row r="14" spans="1:13" ht="15.6" customHeight="1" thickBot="1" x14ac:dyDescent="0.35">
      <c r="A14" s="78" t="s">
        <v>40</v>
      </c>
      <c r="B14" s="79"/>
      <c r="C14" s="80"/>
      <c r="D14" s="69"/>
      <c r="E14" s="70"/>
      <c r="F14" s="71"/>
      <c r="G14" s="75"/>
      <c r="H14" s="76"/>
      <c r="I14" s="77"/>
    </row>
    <row r="16" spans="1:13" ht="15.6" x14ac:dyDescent="0.3">
      <c r="A16" s="1"/>
      <c r="B16"/>
      <c r="C16" s="55" t="s">
        <v>56</v>
      </c>
      <c r="E16" s="54">
        <f>+E12</f>
        <v>1089.54</v>
      </c>
    </row>
    <row r="17" spans="6:8" x14ac:dyDescent="0.3">
      <c r="F17" s="41"/>
      <c r="H17" s="41"/>
    </row>
    <row r="18" spans="6:8" x14ac:dyDescent="0.3">
      <c r="F18" s="41"/>
      <c r="H18" s="41"/>
    </row>
  </sheetData>
  <mergeCells count="15">
    <mergeCell ref="A1:C1"/>
    <mergeCell ref="I1:M1"/>
    <mergeCell ref="A2:C2"/>
    <mergeCell ref="A4:A5"/>
    <mergeCell ref="B4:B5"/>
    <mergeCell ref="C4:C5"/>
    <mergeCell ref="D4:E4"/>
    <mergeCell ref="F4:G4"/>
    <mergeCell ref="H4:I4"/>
    <mergeCell ref="A11:C11"/>
    <mergeCell ref="A12:C12"/>
    <mergeCell ref="A13:C13"/>
    <mergeCell ref="D13:F14"/>
    <mergeCell ref="G13:I14"/>
    <mergeCell ref="A14:C1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zoomScale="80" zoomScaleNormal="80" workbookViewId="0">
      <pane ySplit="5" topLeftCell="A37" activePane="bottomLeft" state="frozen"/>
      <selection pane="bottomLeft" activeCell="A48" sqref="A48"/>
    </sheetView>
  </sheetViews>
  <sheetFormatPr defaultRowHeight="14.4" x14ac:dyDescent="0.3"/>
  <cols>
    <col min="1" max="1" width="11.77734375" style="39" customWidth="1"/>
    <col min="2" max="2" width="5.109375" style="2" customWidth="1"/>
    <col min="3" max="3" width="56.109375" bestFit="1" customWidth="1"/>
    <col min="4" max="4" width="14" style="3" customWidth="1"/>
    <col min="5" max="5" width="16.33203125" style="3" customWidth="1"/>
    <col min="6" max="6" width="15.5546875" style="3" bestFit="1" customWidth="1"/>
    <col min="7" max="7" width="17.44140625" style="3" bestFit="1" customWidth="1"/>
    <col min="8" max="8" width="15.5546875" style="3" bestFit="1" customWidth="1"/>
    <col min="9" max="9" width="19.109375" style="3" bestFit="1" customWidth="1"/>
    <col min="11" max="11" width="9.33203125" bestFit="1" customWidth="1"/>
    <col min="12" max="12" width="20" bestFit="1" customWidth="1"/>
    <col min="256" max="256" width="17.44140625" customWidth="1"/>
    <col min="259" max="259" width="14" customWidth="1"/>
    <col min="260" max="260" width="13.88671875" customWidth="1"/>
    <col min="261" max="261" width="16.33203125" customWidth="1"/>
    <col min="262" max="262" width="14.44140625" customWidth="1"/>
    <col min="512" max="512" width="17.44140625" customWidth="1"/>
    <col min="515" max="515" width="14" customWidth="1"/>
    <col min="516" max="516" width="13.88671875" customWidth="1"/>
    <col min="517" max="517" width="16.33203125" customWidth="1"/>
    <col min="518" max="518" width="14.44140625" customWidth="1"/>
    <col min="768" max="768" width="17.44140625" customWidth="1"/>
    <col min="771" max="771" width="14" customWidth="1"/>
    <col min="772" max="772" width="13.88671875" customWidth="1"/>
    <col min="773" max="773" width="16.33203125" customWidth="1"/>
    <col min="774" max="774" width="14.44140625" customWidth="1"/>
    <col min="1024" max="1024" width="17.44140625" customWidth="1"/>
    <col min="1027" max="1027" width="14" customWidth="1"/>
    <col min="1028" max="1028" width="13.88671875" customWidth="1"/>
    <col min="1029" max="1029" width="16.33203125" customWidth="1"/>
    <col min="1030" max="1030" width="14.44140625" customWidth="1"/>
    <col min="1280" max="1280" width="17.44140625" customWidth="1"/>
    <col min="1283" max="1283" width="14" customWidth="1"/>
    <col min="1284" max="1284" width="13.88671875" customWidth="1"/>
    <col min="1285" max="1285" width="16.33203125" customWidth="1"/>
    <col min="1286" max="1286" width="14.44140625" customWidth="1"/>
    <col min="1536" max="1536" width="17.44140625" customWidth="1"/>
    <col min="1539" max="1539" width="14" customWidth="1"/>
    <col min="1540" max="1540" width="13.88671875" customWidth="1"/>
    <col min="1541" max="1541" width="16.33203125" customWidth="1"/>
    <col min="1542" max="1542" width="14.44140625" customWidth="1"/>
    <col min="1792" max="1792" width="17.44140625" customWidth="1"/>
    <col min="1795" max="1795" width="14" customWidth="1"/>
    <col min="1796" max="1796" width="13.88671875" customWidth="1"/>
    <col min="1797" max="1797" width="16.33203125" customWidth="1"/>
    <col min="1798" max="1798" width="14.44140625" customWidth="1"/>
    <col min="2048" max="2048" width="17.44140625" customWidth="1"/>
    <col min="2051" max="2051" width="14" customWidth="1"/>
    <col min="2052" max="2052" width="13.88671875" customWidth="1"/>
    <col min="2053" max="2053" width="16.33203125" customWidth="1"/>
    <col min="2054" max="2054" width="14.44140625" customWidth="1"/>
    <col min="2304" max="2304" width="17.44140625" customWidth="1"/>
    <col min="2307" max="2307" width="14" customWidth="1"/>
    <col min="2308" max="2308" width="13.88671875" customWidth="1"/>
    <col min="2309" max="2309" width="16.33203125" customWidth="1"/>
    <col min="2310" max="2310" width="14.44140625" customWidth="1"/>
    <col min="2560" max="2560" width="17.44140625" customWidth="1"/>
    <col min="2563" max="2563" width="14" customWidth="1"/>
    <col min="2564" max="2564" width="13.88671875" customWidth="1"/>
    <col min="2565" max="2565" width="16.33203125" customWidth="1"/>
    <col min="2566" max="2566" width="14.44140625" customWidth="1"/>
    <col min="2816" max="2816" width="17.44140625" customWidth="1"/>
    <col min="2819" max="2819" width="14" customWidth="1"/>
    <col min="2820" max="2820" width="13.88671875" customWidth="1"/>
    <col min="2821" max="2821" width="16.33203125" customWidth="1"/>
    <col min="2822" max="2822" width="14.44140625" customWidth="1"/>
    <col min="3072" max="3072" width="17.44140625" customWidth="1"/>
    <col min="3075" max="3075" width="14" customWidth="1"/>
    <col min="3076" max="3076" width="13.88671875" customWidth="1"/>
    <col min="3077" max="3077" width="16.33203125" customWidth="1"/>
    <col min="3078" max="3078" width="14.44140625" customWidth="1"/>
    <col min="3328" max="3328" width="17.44140625" customWidth="1"/>
    <col min="3331" max="3331" width="14" customWidth="1"/>
    <col min="3332" max="3332" width="13.88671875" customWidth="1"/>
    <col min="3333" max="3333" width="16.33203125" customWidth="1"/>
    <col min="3334" max="3334" width="14.44140625" customWidth="1"/>
    <col min="3584" max="3584" width="17.44140625" customWidth="1"/>
    <col min="3587" max="3587" width="14" customWidth="1"/>
    <col min="3588" max="3588" width="13.88671875" customWidth="1"/>
    <col min="3589" max="3589" width="16.33203125" customWidth="1"/>
    <col min="3590" max="3590" width="14.44140625" customWidth="1"/>
    <col min="3840" max="3840" width="17.44140625" customWidth="1"/>
    <col min="3843" max="3843" width="14" customWidth="1"/>
    <col min="3844" max="3844" width="13.88671875" customWidth="1"/>
    <col min="3845" max="3845" width="16.33203125" customWidth="1"/>
    <col min="3846" max="3846" width="14.44140625" customWidth="1"/>
    <col min="4096" max="4096" width="17.44140625" customWidth="1"/>
    <col min="4099" max="4099" width="14" customWidth="1"/>
    <col min="4100" max="4100" width="13.88671875" customWidth="1"/>
    <col min="4101" max="4101" width="16.33203125" customWidth="1"/>
    <col min="4102" max="4102" width="14.44140625" customWidth="1"/>
    <col min="4352" max="4352" width="17.44140625" customWidth="1"/>
    <col min="4355" max="4355" width="14" customWidth="1"/>
    <col min="4356" max="4356" width="13.88671875" customWidth="1"/>
    <col min="4357" max="4357" width="16.33203125" customWidth="1"/>
    <col min="4358" max="4358" width="14.44140625" customWidth="1"/>
    <col min="4608" max="4608" width="17.44140625" customWidth="1"/>
    <col min="4611" max="4611" width="14" customWidth="1"/>
    <col min="4612" max="4612" width="13.88671875" customWidth="1"/>
    <col min="4613" max="4613" width="16.33203125" customWidth="1"/>
    <col min="4614" max="4614" width="14.44140625" customWidth="1"/>
    <col min="4864" max="4864" width="17.44140625" customWidth="1"/>
    <col min="4867" max="4867" width="14" customWidth="1"/>
    <col min="4868" max="4868" width="13.88671875" customWidth="1"/>
    <col min="4869" max="4869" width="16.33203125" customWidth="1"/>
    <col min="4870" max="4870" width="14.44140625" customWidth="1"/>
    <col min="5120" max="5120" width="17.44140625" customWidth="1"/>
    <col min="5123" max="5123" width="14" customWidth="1"/>
    <col min="5124" max="5124" width="13.88671875" customWidth="1"/>
    <col min="5125" max="5125" width="16.33203125" customWidth="1"/>
    <col min="5126" max="5126" width="14.44140625" customWidth="1"/>
    <col min="5376" max="5376" width="17.44140625" customWidth="1"/>
    <col min="5379" max="5379" width="14" customWidth="1"/>
    <col min="5380" max="5380" width="13.88671875" customWidth="1"/>
    <col min="5381" max="5381" width="16.33203125" customWidth="1"/>
    <col min="5382" max="5382" width="14.44140625" customWidth="1"/>
    <col min="5632" max="5632" width="17.44140625" customWidth="1"/>
    <col min="5635" max="5635" width="14" customWidth="1"/>
    <col min="5636" max="5636" width="13.88671875" customWidth="1"/>
    <col min="5637" max="5637" width="16.33203125" customWidth="1"/>
    <col min="5638" max="5638" width="14.44140625" customWidth="1"/>
    <col min="5888" max="5888" width="17.44140625" customWidth="1"/>
    <col min="5891" max="5891" width="14" customWidth="1"/>
    <col min="5892" max="5892" width="13.88671875" customWidth="1"/>
    <col min="5893" max="5893" width="16.33203125" customWidth="1"/>
    <col min="5894" max="5894" width="14.44140625" customWidth="1"/>
    <col min="6144" max="6144" width="17.44140625" customWidth="1"/>
    <col min="6147" max="6147" width="14" customWidth="1"/>
    <col min="6148" max="6148" width="13.88671875" customWidth="1"/>
    <col min="6149" max="6149" width="16.33203125" customWidth="1"/>
    <col min="6150" max="6150" width="14.44140625" customWidth="1"/>
    <col min="6400" max="6400" width="17.44140625" customWidth="1"/>
    <col min="6403" max="6403" width="14" customWidth="1"/>
    <col min="6404" max="6404" width="13.88671875" customWidth="1"/>
    <col min="6405" max="6405" width="16.33203125" customWidth="1"/>
    <col min="6406" max="6406" width="14.44140625" customWidth="1"/>
    <col min="6656" max="6656" width="17.44140625" customWidth="1"/>
    <col min="6659" max="6659" width="14" customWidth="1"/>
    <col min="6660" max="6660" width="13.88671875" customWidth="1"/>
    <col min="6661" max="6661" width="16.33203125" customWidth="1"/>
    <col min="6662" max="6662" width="14.44140625" customWidth="1"/>
    <col min="6912" max="6912" width="17.44140625" customWidth="1"/>
    <col min="6915" max="6915" width="14" customWidth="1"/>
    <col min="6916" max="6916" width="13.88671875" customWidth="1"/>
    <col min="6917" max="6917" width="16.33203125" customWidth="1"/>
    <col min="6918" max="6918" width="14.44140625" customWidth="1"/>
    <col min="7168" max="7168" width="17.44140625" customWidth="1"/>
    <col min="7171" max="7171" width="14" customWidth="1"/>
    <col min="7172" max="7172" width="13.88671875" customWidth="1"/>
    <col min="7173" max="7173" width="16.33203125" customWidth="1"/>
    <col min="7174" max="7174" width="14.44140625" customWidth="1"/>
    <col min="7424" max="7424" width="17.44140625" customWidth="1"/>
    <col min="7427" max="7427" width="14" customWidth="1"/>
    <col min="7428" max="7428" width="13.88671875" customWidth="1"/>
    <col min="7429" max="7429" width="16.33203125" customWidth="1"/>
    <col min="7430" max="7430" width="14.44140625" customWidth="1"/>
    <col min="7680" max="7680" width="17.44140625" customWidth="1"/>
    <col min="7683" max="7683" width="14" customWidth="1"/>
    <col min="7684" max="7684" width="13.88671875" customWidth="1"/>
    <col min="7685" max="7685" width="16.33203125" customWidth="1"/>
    <col min="7686" max="7686" width="14.44140625" customWidth="1"/>
    <col min="7936" max="7936" width="17.44140625" customWidth="1"/>
    <col min="7939" max="7939" width="14" customWidth="1"/>
    <col min="7940" max="7940" width="13.88671875" customWidth="1"/>
    <col min="7941" max="7941" width="16.33203125" customWidth="1"/>
    <col min="7942" max="7942" width="14.44140625" customWidth="1"/>
    <col min="8192" max="8192" width="17.44140625" customWidth="1"/>
    <col min="8195" max="8195" width="14" customWidth="1"/>
    <col min="8196" max="8196" width="13.88671875" customWidth="1"/>
    <col min="8197" max="8197" width="16.33203125" customWidth="1"/>
    <col min="8198" max="8198" width="14.44140625" customWidth="1"/>
    <col min="8448" max="8448" width="17.44140625" customWidth="1"/>
    <col min="8451" max="8451" width="14" customWidth="1"/>
    <col min="8452" max="8452" width="13.88671875" customWidth="1"/>
    <col min="8453" max="8453" width="16.33203125" customWidth="1"/>
    <col min="8454" max="8454" width="14.44140625" customWidth="1"/>
    <col min="8704" max="8704" width="17.44140625" customWidth="1"/>
    <col min="8707" max="8707" width="14" customWidth="1"/>
    <col min="8708" max="8708" width="13.88671875" customWidth="1"/>
    <col min="8709" max="8709" width="16.33203125" customWidth="1"/>
    <col min="8710" max="8710" width="14.44140625" customWidth="1"/>
    <col min="8960" max="8960" width="17.44140625" customWidth="1"/>
    <col min="8963" max="8963" width="14" customWidth="1"/>
    <col min="8964" max="8964" width="13.88671875" customWidth="1"/>
    <col min="8965" max="8965" width="16.33203125" customWidth="1"/>
    <col min="8966" max="8966" width="14.44140625" customWidth="1"/>
    <col min="9216" max="9216" width="17.44140625" customWidth="1"/>
    <col min="9219" max="9219" width="14" customWidth="1"/>
    <col min="9220" max="9220" width="13.88671875" customWidth="1"/>
    <col min="9221" max="9221" width="16.33203125" customWidth="1"/>
    <col min="9222" max="9222" width="14.44140625" customWidth="1"/>
    <col min="9472" max="9472" width="17.44140625" customWidth="1"/>
    <col min="9475" max="9475" width="14" customWidth="1"/>
    <col min="9476" max="9476" width="13.88671875" customWidth="1"/>
    <col min="9477" max="9477" width="16.33203125" customWidth="1"/>
    <col min="9478" max="9478" width="14.44140625" customWidth="1"/>
    <col min="9728" max="9728" width="17.44140625" customWidth="1"/>
    <col min="9731" max="9731" width="14" customWidth="1"/>
    <col min="9732" max="9732" width="13.88671875" customWidth="1"/>
    <col min="9733" max="9733" width="16.33203125" customWidth="1"/>
    <col min="9734" max="9734" width="14.44140625" customWidth="1"/>
    <col min="9984" max="9984" width="17.44140625" customWidth="1"/>
    <col min="9987" max="9987" width="14" customWidth="1"/>
    <col min="9988" max="9988" width="13.88671875" customWidth="1"/>
    <col min="9989" max="9989" width="16.33203125" customWidth="1"/>
    <col min="9990" max="9990" width="14.44140625" customWidth="1"/>
    <col min="10240" max="10240" width="17.44140625" customWidth="1"/>
    <col min="10243" max="10243" width="14" customWidth="1"/>
    <col min="10244" max="10244" width="13.88671875" customWidth="1"/>
    <col min="10245" max="10245" width="16.33203125" customWidth="1"/>
    <col min="10246" max="10246" width="14.44140625" customWidth="1"/>
    <col min="10496" max="10496" width="17.44140625" customWidth="1"/>
    <col min="10499" max="10499" width="14" customWidth="1"/>
    <col min="10500" max="10500" width="13.88671875" customWidth="1"/>
    <col min="10501" max="10501" width="16.33203125" customWidth="1"/>
    <col min="10502" max="10502" width="14.44140625" customWidth="1"/>
    <col min="10752" max="10752" width="17.44140625" customWidth="1"/>
    <col min="10755" max="10755" width="14" customWidth="1"/>
    <col min="10756" max="10756" width="13.88671875" customWidth="1"/>
    <col min="10757" max="10757" width="16.33203125" customWidth="1"/>
    <col min="10758" max="10758" width="14.44140625" customWidth="1"/>
    <col min="11008" max="11008" width="17.44140625" customWidth="1"/>
    <col min="11011" max="11011" width="14" customWidth="1"/>
    <col min="11012" max="11012" width="13.88671875" customWidth="1"/>
    <col min="11013" max="11013" width="16.33203125" customWidth="1"/>
    <col min="11014" max="11014" width="14.44140625" customWidth="1"/>
    <col min="11264" max="11264" width="17.44140625" customWidth="1"/>
    <col min="11267" max="11267" width="14" customWidth="1"/>
    <col min="11268" max="11268" width="13.88671875" customWidth="1"/>
    <col min="11269" max="11269" width="16.33203125" customWidth="1"/>
    <col min="11270" max="11270" width="14.44140625" customWidth="1"/>
    <col min="11520" max="11520" width="17.44140625" customWidth="1"/>
    <col min="11523" max="11523" width="14" customWidth="1"/>
    <col min="11524" max="11524" width="13.88671875" customWidth="1"/>
    <col min="11525" max="11525" width="16.33203125" customWidth="1"/>
    <col min="11526" max="11526" width="14.44140625" customWidth="1"/>
    <col min="11776" max="11776" width="17.44140625" customWidth="1"/>
    <col min="11779" max="11779" width="14" customWidth="1"/>
    <col min="11780" max="11780" width="13.88671875" customWidth="1"/>
    <col min="11781" max="11781" width="16.33203125" customWidth="1"/>
    <col min="11782" max="11782" width="14.44140625" customWidth="1"/>
    <col min="12032" max="12032" width="17.44140625" customWidth="1"/>
    <col min="12035" max="12035" width="14" customWidth="1"/>
    <col min="12036" max="12036" width="13.88671875" customWidth="1"/>
    <col min="12037" max="12037" width="16.33203125" customWidth="1"/>
    <col min="12038" max="12038" width="14.44140625" customWidth="1"/>
    <col min="12288" max="12288" width="17.44140625" customWidth="1"/>
    <col min="12291" max="12291" width="14" customWidth="1"/>
    <col min="12292" max="12292" width="13.88671875" customWidth="1"/>
    <col min="12293" max="12293" width="16.33203125" customWidth="1"/>
    <col min="12294" max="12294" width="14.44140625" customWidth="1"/>
    <col min="12544" max="12544" width="17.44140625" customWidth="1"/>
    <col min="12547" max="12547" width="14" customWidth="1"/>
    <col min="12548" max="12548" width="13.88671875" customWidth="1"/>
    <col min="12549" max="12549" width="16.33203125" customWidth="1"/>
    <col min="12550" max="12550" width="14.44140625" customWidth="1"/>
    <col min="12800" max="12800" width="17.44140625" customWidth="1"/>
    <col min="12803" max="12803" width="14" customWidth="1"/>
    <col min="12804" max="12804" width="13.88671875" customWidth="1"/>
    <col min="12805" max="12805" width="16.33203125" customWidth="1"/>
    <col min="12806" max="12806" width="14.44140625" customWidth="1"/>
    <col min="13056" max="13056" width="17.44140625" customWidth="1"/>
    <col min="13059" max="13059" width="14" customWidth="1"/>
    <col min="13060" max="13060" width="13.88671875" customWidth="1"/>
    <col min="13061" max="13061" width="16.33203125" customWidth="1"/>
    <col min="13062" max="13062" width="14.44140625" customWidth="1"/>
    <col min="13312" max="13312" width="17.44140625" customWidth="1"/>
    <col min="13315" max="13315" width="14" customWidth="1"/>
    <col min="13316" max="13316" width="13.88671875" customWidth="1"/>
    <col min="13317" max="13317" width="16.33203125" customWidth="1"/>
    <col min="13318" max="13318" width="14.44140625" customWidth="1"/>
    <col min="13568" max="13568" width="17.44140625" customWidth="1"/>
    <col min="13571" max="13571" width="14" customWidth="1"/>
    <col min="13572" max="13572" width="13.88671875" customWidth="1"/>
    <col min="13573" max="13573" width="16.33203125" customWidth="1"/>
    <col min="13574" max="13574" width="14.44140625" customWidth="1"/>
    <col min="13824" max="13824" width="17.44140625" customWidth="1"/>
    <col min="13827" max="13827" width="14" customWidth="1"/>
    <col min="13828" max="13828" width="13.88671875" customWidth="1"/>
    <col min="13829" max="13829" width="16.33203125" customWidth="1"/>
    <col min="13830" max="13830" width="14.44140625" customWidth="1"/>
    <col min="14080" max="14080" width="17.44140625" customWidth="1"/>
    <col min="14083" max="14083" width="14" customWidth="1"/>
    <col min="14084" max="14084" width="13.88671875" customWidth="1"/>
    <col min="14085" max="14085" width="16.33203125" customWidth="1"/>
    <col min="14086" max="14086" width="14.44140625" customWidth="1"/>
    <col min="14336" max="14336" width="17.44140625" customWidth="1"/>
    <col min="14339" max="14339" width="14" customWidth="1"/>
    <col min="14340" max="14340" width="13.88671875" customWidth="1"/>
    <col min="14341" max="14341" width="16.33203125" customWidth="1"/>
    <col min="14342" max="14342" width="14.44140625" customWidth="1"/>
    <col min="14592" max="14592" width="17.44140625" customWidth="1"/>
    <col min="14595" max="14595" width="14" customWidth="1"/>
    <col min="14596" max="14596" width="13.88671875" customWidth="1"/>
    <col min="14597" max="14597" width="16.33203125" customWidth="1"/>
    <col min="14598" max="14598" width="14.44140625" customWidth="1"/>
    <col min="14848" max="14848" width="17.44140625" customWidth="1"/>
    <col min="14851" max="14851" width="14" customWidth="1"/>
    <col min="14852" max="14852" width="13.88671875" customWidth="1"/>
    <col min="14853" max="14853" width="16.33203125" customWidth="1"/>
    <col min="14854" max="14854" width="14.44140625" customWidth="1"/>
    <col min="15104" max="15104" width="17.44140625" customWidth="1"/>
    <col min="15107" max="15107" width="14" customWidth="1"/>
    <col min="15108" max="15108" width="13.88671875" customWidth="1"/>
    <col min="15109" max="15109" width="16.33203125" customWidth="1"/>
    <col min="15110" max="15110" width="14.44140625" customWidth="1"/>
    <col min="15360" max="15360" width="17.44140625" customWidth="1"/>
    <col min="15363" max="15363" width="14" customWidth="1"/>
    <col min="15364" max="15364" width="13.88671875" customWidth="1"/>
    <col min="15365" max="15365" width="16.33203125" customWidth="1"/>
    <col min="15366" max="15366" width="14.44140625" customWidth="1"/>
    <col min="15616" max="15616" width="17.44140625" customWidth="1"/>
    <col min="15619" max="15619" width="14" customWidth="1"/>
    <col min="15620" max="15620" width="13.88671875" customWidth="1"/>
    <col min="15621" max="15621" width="16.33203125" customWidth="1"/>
    <col min="15622" max="15622" width="14.44140625" customWidth="1"/>
    <col min="15872" max="15872" width="17.44140625" customWidth="1"/>
    <col min="15875" max="15875" width="14" customWidth="1"/>
    <col min="15876" max="15876" width="13.88671875" customWidth="1"/>
    <col min="15877" max="15877" width="16.33203125" customWidth="1"/>
    <col min="15878" max="15878" width="14.44140625" customWidth="1"/>
    <col min="16128" max="16128" width="17.44140625" customWidth="1"/>
    <col min="16131" max="16131" width="14" customWidth="1"/>
    <col min="16132" max="16132" width="13.88671875" customWidth="1"/>
    <col min="16133" max="16133" width="16.33203125" customWidth="1"/>
    <col min="16134" max="16134" width="14.44140625" customWidth="1"/>
  </cols>
  <sheetData>
    <row r="1" spans="1:13" ht="21" x14ac:dyDescent="0.35">
      <c r="A1" s="81" t="s">
        <v>28</v>
      </c>
      <c r="B1" s="82"/>
      <c r="C1" s="82"/>
      <c r="I1" s="83"/>
      <c r="J1" s="83"/>
      <c r="K1" s="83"/>
      <c r="L1" s="83"/>
      <c r="M1" s="83"/>
    </row>
    <row r="2" spans="1:13" ht="18.600000000000001" thickBot="1" x14ac:dyDescent="0.4">
      <c r="A2" s="84" t="s">
        <v>38</v>
      </c>
      <c r="B2" s="85"/>
      <c r="C2" s="85"/>
      <c r="F2" s="3" t="s">
        <v>37</v>
      </c>
      <c r="J2" s="25"/>
      <c r="K2" s="26"/>
      <c r="L2" s="26"/>
      <c r="M2" s="26"/>
    </row>
    <row r="3" spans="1:13" ht="15" thickBot="1" x14ac:dyDescent="0.35">
      <c r="A3" s="38"/>
      <c r="B3" s="6"/>
      <c r="C3" s="5"/>
      <c r="D3" s="7" t="s">
        <v>6</v>
      </c>
      <c r="E3" s="8" t="s">
        <v>29</v>
      </c>
      <c r="F3" s="7" t="s">
        <v>6</v>
      </c>
      <c r="G3" s="8" t="s">
        <v>29</v>
      </c>
      <c r="H3" s="7" t="s">
        <v>6</v>
      </c>
      <c r="I3" s="8" t="s">
        <v>29</v>
      </c>
      <c r="J3" s="28"/>
      <c r="K3" s="29"/>
      <c r="L3" s="29"/>
      <c r="M3" s="29"/>
    </row>
    <row r="4" spans="1:13" ht="19.2" customHeight="1" thickBot="1" x14ac:dyDescent="0.35">
      <c r="A4" s="86" t="s">
        <v>35</v>
      </c>
      <c r="B4" s="88" t="s">
        <v>36</v>
      </c>
      <c r="C4" s="88" t="s">
        <v>30</v>
      </c>
      <c r="D4" s="91" t="s">
        <v>31</v>
      </c>
      <c r="E4" s="92"/>
      <c r="F4" s="93" t="s">
        <v>62</v>
      </c>
      <c r="G4" s="94"/>
      <c r="H4" s="93" t="s">
        <v>63</v>
      </c>
      <c r="I4" s="94"/>
      <c r="J4" s="31"/>
      <c r="K4" s="24"/>
      <c r="L4" s="24"/>
      <c r="M4" s="24"/>
    </row>
    <row r="5" spans="1:13" ht="27.6" thickBot="1" x14ac:dyDescent="0.35">
      <c r="A5" s="87"/>
      <c r="B5" s="89"/>
      <c r="C5" s="90"/>
      <c r="D5" s="9" t="s">
        <v>33</v>
      </c>
      <c r="E5" s="10" t="s">
        <v>34</v>
      </c>
      <c r="F5" s="9" t="s">
        <v>33</v>
      </c>
      <c r="G5" s="10" t="s">
        <v>34</v>
      </c>
      <c r="H5" s="9" t="s">
        <v>33</v>
      </c>
      <c r="I5" s="10" t="s">
        <v>34</v>
      </c>
      <c r="J5" s="31"/>
      <c r="K5" s="24"/>
      <c r="L5" s="24"/>
      <c r="M5" s="24"/>
    </row>
    <row r="6" spans="1:13" x14ac:dyDescent="0.3">
      <c r="A6" s="20">
        <v>42369</v>
      </c>
      <c r="B6" s="18"/>
      <c r="C6" s="15" t="s">
        <v>20</v>
      </c>
      <c r="D6" s="13"/>
      <c r="E6" s="13"/>
      <c r="F6" s="50">
        <v>2094</v>
      </c>
      <c r="G6" s="50"/>
      <c r="H6" s="50"/>
      <c r="I6" s="50"/>
      <c r="J6" s="31"/>
      <c r="K6" s="24"/>
      <c r="L6" s="24"/>
      <c r="M6" s="24"/>
    </row>
    <row r="7" spans="1:13" x14ac:dyDescent="0.3">
      <c r="A7" s="20">
        <v>42369</v>
      </c>
      <c r="B7" s="19"/>
      <c r="C7" s="15" t="s">
        <v>21</v>
      </c>
      <c r="D7" s="14">
        <v>70.489999999999995</v>
      </c>
      <c r="E7" s="14"/>
      <c r="F7" s="51"/>
      <c r="G7" s="51"/>
      <c r="H7" s="51"/>
      <c r="I7" s="51"/>
      <c r="J7" s="31"/>
      <c r="K7" s="24"/>
      <c r="L7" s="24"/>
      <c r="M7" s="24"/>
    </row>
    <row r="8" spans="1:13" x14ac:dyDescent="0.3">
      <c r="A8" s="20">
        <v>42424</v>
      </c>
      <c r="B8" s="19">
        <v>1</v>
      </c>
      <c r="C8" s="16" t="s">
        <v>45</v>
      </c>
      <c r="D8" s="14"/>
      <c r="E8" s="14"/>
      <c r="F8" s="51">
        <v>8000</v>
      </c>
      <c r="G8" s="51"/>
      <c r="H8" s="51"/>
      <c r="I8" s="51"/>
      <c r="J8" s="32"/>
      <c r="K8" s="33"/>
      <c r="L8" s="33"/>
      <c r="M8" s="24"/>
    </row>
    <row r="9" spans="1:13" x14ac:dyDescent="0.3">
      <c r="A9" s="36">
        <v>42475</v>
      </c>
      <c r="B9" s="19">
        <v>2</v>
      </c>
      <c r="C9" s="17" t="s">
        <v>44</v>
      </c>
      <c r="D9" s="14">
        <v>500</v>
      </c>
      <c r="E9" s="14"/>
      <c r="F9" s="51"/>
      <c r="G9" s="51"/>
      <c r="H9" s="51"/>
      <c r="I9" s="51"/>
    </row>
    <row r="10" spans="1:13" x14ac:dyDescent="0.3">
      <c r="A10" s="20">
        <v>42471</v>
      </c>
      <c r="B10" s="19"/>
      <c r="C10" s="16" t="s">
        <v>61</v>
      </c>
      <c r="D10" s="14">
        <f>126*5</f>
        <v>630</v>
      </c>
      <c r="E10" s="14"/>
      <c r="F10" s="51"/>
      <c r="G10" s="51"/>
      <c r="H10" s="51"/>
      <c r="I10" s="51"/>
      <c r="J10" s="32"/>
      <c r="K10" s="33"/>
      <c r="L10" s="33"/>
      <c r="M10" s="24"/>
    </row>
    <row r="11" spans="1:13" ht="15.6" x14ac:dyDescent="0.3">
      <c r="A11" s="20">
        <v>42471</v>
      </c>
      <c r="B11" s="19">
        <v>3</v>
      </c>
      <c r="C11" s="16" t="s">
        <v>23</v>
      </c>
      <c r="D11" s="14"/>
      <c r="E11" s="14">
        <v>3</v>
      </c>
      <c r="F11" s="51"/>
      <c r="G11" s="51"/>
      <c r="H11" s="51"/>
      <c r="I11" s="51"/>
      <c r="J11" s="34"/>
      <c r="K11" s="24"/>
      <c r="L11" s="24"/>
      <c r="M11" s="35"/>
    </row>
    <row r="12" spans="1:13" x14ac:dyDescent="0.3">
      <c r="A12" s="36">
        <v>42475</v>
      </c>
      <c r="B12" s="19">
        <v>4</v>
      </c>
      <c r="C12" s="17" t="s">
        <v>23</v>
      </c>
      <c r="D12" s="14"/>
      <c r="E12" s="14">
        <v>6</v>
      </c>
      <c r="F12" s="51"/>
      <c r="G12" s="51"/>
      <c r="H12" s="51"/>
      <c r="I12" s="51"/>
    </row>
    <row r="13" spans="1:13" x14ac:dyDescent="0.3">
      <c r="A13" s="36">
        <v>42516</v>
      </c>
      <c r="B13" s="19">
        <v>5</v>
      </c>
      <c r="C13" s="17" t="s">
        <v>46</v>
      </c>
      <c r="D13" s="14"/>
      <c r="E13" s="14">
        <v>150</v>
      </c>
      <c r="F13" s="51"/>
      <c r="G13" s="51"/>
      <c r="H13" s="51"/>
      <c r="I13" s="51"/>
    </row>
    <row r="14" spans="1:13" x14ac:dyDescent="0.3">
      <c r="A14" s="36">
        <v>42516</v>
      </c>
      <c r="B14" s="19"/>
      <c r="C14" s="17" t="s">
        <v>57</v>
      </c>
      <c r="D14" s="14"/>
      <c r="E14" s="14">
        <v>16</v>
      </c>
      <c r="F14" s="51"/>
      <c r="G14" s="51"/>
      <c r="H14" s="51"/>
      <c r="I14" s="51"/>
    </row>
    <row r="15" spans="1:13" x14ac:dyDescent="0.3">
      <c r="A15" s="36">
        <v>42521</v>
      </c>
      <c r="B15" s="19"/>
      <c r="C15" s="17" t="s">
        <v>43</v>
      </c>
      <c r="D15" s="14">
        <v>10</v>
      </c>
      <c r="E15" s="14"/>
      <c r="F15" s="51"/>
      <c r="G15" s="51"/>
      <c r="H15" s="51"/>
      <c r="I15" s="51"/>
    </row>
    <row r="16" spans="1:13" x14ac:dyDescent="0.3">
      <c r="A16" s="36">
        <v>42535</v>
      </c>
      <c r="B16" s="19">
        <v>6</v>
      </c>
      <c r="C16" s="17" t="s">
        <v>47</v>
      </c>
      <c r="D16" s="14"/>
      <c r="E16" s="14">
        <v>300</v>
      </c>
      <c r="F16" s="51"/>
      <c r="G16" s="51"/>
      <c r="H16" s="51"/>
      <c r="I16" s="51"/>
    </row>
    <row r="17" spans="1:9" x14ac:dyDescent="0.3">
      <c r="A17" s="36">
        <v>42545</v>
      </c>
      <c r="B17" s="19">
        <v>7</v>
      </c>
      <c r="C17" s="17" t="s">
        <v>51</v>
      </c>
      <c r="D17" s="14"/>
      <c r="E17" s="14"/>
      <c r="F17" s="51"/>
      <c r="G17" s="51">
        <f>480+1</f>
        <v>481</v>
      </c>
      <c r="H17" s="51"/>
      <c r="I17" s="51"/>
    </row>
    <row r="18" spans="1:9" x14ac:dyDescent="0.3">
      <c r="A18" s="36">
        <v>42430</v>
      </c>
      <c r="B18" s="19">
        <v>8</v>
      </c>
      <c r="C18" s="17" t="s">
        <v>52</v>
      </c>
      <c r="D18" s="14"/>
      <c r="E18" s="14"/>
      <c r="F18" s="51"/>
      <c r="G18" s="51">
        <f>8915+4</f>
        <v>8919</v>
      </c>
      <c r="H18" s="51"/>
      <c r="I18" s="51"/>
    </row>
    <row r="19" spans="1:9" x14ac:dyDescent="0.3">
      <c r="A19" s="36">
        <v>42570</v>
      </c>
      <c r="B19" s="19">
        <v>9</v>
      </c>
      <c r="C19" s="17" t="s">
        <v>48</v>
      </c>
      <c r="D19" s="14"/>
      <c r="E19" s="14">
        <v>258</v>
      </c>
      <c r="F19" s="51"/>
      <c r="G19" s="51"/>
      <c r="H19" s="51"/>
      <c r="I19" s="51"/>
    </row>
    <row r="20" spans="1:9" x14ac:dyDescent="0.3">
      <c r="A20" s="36">
        <v>42627</v>
      </c>
      <c r="B20" s="19">
        <v>10</v>
      </c>
      <c r="C20" s="17" t="s">
        <v>49</v>
      </c>
      <c r="D20" s="14"/>
      <c r="E20" s="14">
        <f>480+0.15</f>
        <v>480.15</v>
      </c>
      <c r="F20" s="51"/>
      <c r="G20" s="51"/>
      <c r="H20" s="51"/>
      <c r="I20" s="51"/>
    </row>
    <row r="21" spans="1:9" x14ac:dyDescent="0.3">
      <c r="A21" s="36">
        <v>42646</v>
      </c>
      <c r="B21" s="19">
        <v>11</v>
      </c>
      <c r="C21" s="17" t="s">
        <v>50</v>
      </c>
      <c r="D21" s="14"/>
      <c r="E21" s="14">
        <f>283.8+1.5</f>
        <v>285.3</v>
      </c>
      <c r="F21" s="51"/>
      <c r="G21" s="51"/>
      <c r="H21" s="51"/>
      <c r="I21" s="51"/>
    </row>
    <row r="22" spans="1:9" x14ac:dyDescent="0.3">
      <c r="A22" s="36">
        <v>42551</v>
      </c>
      <c r="B22" s="19"/>
      <c r="C22" s="17" t="s">
        <v>53</v>
      </c>
      <c r="D22" s="14"/>
      <c r="E22" s="14"/>
      <c r="F22" s="51"/>
      <c r="G22" s="51">
        <v>1</v>
      </c>
      <c r="H22" s="51"/>
      <c r="I22" s="51"/>
    </row>
    <row r="23" spans="1:9" x14ac:dyDescent="0.3">
      <c r="A23" s="36">
        <v>42570</v>
      </c>
      <c r="B23" s="19">
        <v>12</v>
      </c>
      <c r="C23" s="17" t="s">
        <v>60</v>
      </c>
      <c r="D23" s="14"/>
      <c r="E23" s="14"/>
      <c r="F23" s="51"/>
      <c r="G23" s="51">
        <v>693</v>
      </c>
      <c r="H23" s="51"/>
      <c r="I23" s="51"/>
    </row>
    <row r="24" spans="1:9" x14ac:dyDescent="0.3">
      <c r="A24" s="36">
        <v>42570</v>
      </c>
      <c r="B24" s="19"/>
      <c r="C24" s="17" t="s">
        <v>59</v>
      </c>
      <c r="D24" s="14">
        <v>693</v>
      </c>
      <c r="E24" s="14"/>
      <c r="F24" s="51"/>
      <c r="G24" s="51"/>
      <c r="H24" s="51"/>
      <c r="I24" s="51"/>
    </row>
    <row r="25" spans="1:9" x14ac:dyDescent="0.3">
      <c r="A25" s="36">
        <v>42618</v>
      </c>
      <c r="B25" s="19"/>
      <c r="C25" s="17" t="s">
        <v>58</v>
      </c>
      <c r="D25" s="14"/>
      <c r="E25" s="14"/>
      <c r="F25" s="51">
        <v>30000</v>
      </c>
      <c r="G25" s="51"/>
      <c r="H25" s="51"/>
      <c r="I25" s="51"/>
    </row>
    <row r="26" spans="1:9" x14ac:dyDescent="0.3">
      <c r="A26" s="36">
        <v>42625</v>
      </c>
      <c r="B26" s="19"/>
      <c r="C26" s="17" t="s">
        <v>54</v>
      </c>
      <c r="D26" s="14"/>
      <c r="E26" s="14"/>
      <c r="F26" s="51"/>
      <c r="G26" s="51">
        <v>2</v>
      </c>
      <c r="H26" s="51"/>
      <c r="I26" s="51"/>
    </row>
    <row r="27" spans="1:9" x14ac:dyDescent="0.3">
      <c r="A27" s="36">
        <v>42625</v>
      </c>
      <c r="B27" s="19">
        <v>13</v>
      </c>
      <c r="C27" s="17" t="s">
        <v>55</v>
      </c>
      <c r="D27" s="14"/>
      <c r="E27" s="14"/>
      <c r="F27" s="51"/>
      <c r="G27" s="51">
        <v>5001</v>
      </c>
      <c r="H27" s="51"/>
      <c r="I27" s="51"/>
    </row>
    <row r="28" spans="1:9" x14ac:dyDescent="0.3">
      <c r="A28" s="36">
        <v>42661</v>
      </c>
      <c r="B28" s="19"/>
      <c r="C28" s="17" t="s">
        <v>65</v>
      </c>
      <c r="D28" s="14"/>
      <c r="E28" s="14">
        <v>50</v>
      </c>
      <c r="F28" s="51"/>
      <c r="G28" s="51"/>
      <c r="H28" s="51">
        <v>50</v>
      </c>
      <c r="I28" s="51"/>
    </row>
    <row r="29" spans="1:9" x14ac:dyDescent="0.3">
      <c r="A29" s="36">
        <v>42667</v>
      </c>
      <c r="B29" s="19">
        <v>14</v>
      </c>
      <c r="C29" s="17" t="s">
        <v>64</v>
      </c>
      <c r="D29" s="14"/>
      <c r="E29" s="14"/>
      <c r="F29" s="51"/>
      <c r="G29" s="51"/>
      <c r="H29" s="51">
        <f>5000</f>
        <v>5000</v>
      </c>
      <c r="I29" s="51"/>
    </row>
    <row r="30" spans="1:9" x14ac:dyDescent="0.3">
      <c r="A30" s="36">
        <v>42669</v>
      </c>
      <c r="B30" s="19"/>
      <c r="C30" s="17" t="s">
        <v>66</v>
      </c>
      <c r="D30" s="14"/>
      <c r="E30" s="14"/>
      <c r="F30" s="51"/>
      <c r="G30" s="51"/>
      <c r="H30" s="56">
        <v>37749.81</v>
      </c>
      <c r="I30" s="51"/>
    </row>
    <row r="31" spans="1:9" x14ac:dyDescent="0.3">
      <c r="A31" s="36">
        <v>42647</v>
      </c>
      <c r="B31" s="19">
        <v>15</v>
      </c>
      <c r="C31" s="17" t="s">
        <v>67</v>
      </c>
      <c r="D31" s="14"/>
      <c r="E31" s="14"/>
      <c r="F31" s="51"/>
      <c r="G31" s="51"/>
      <c r="H31" s="51"/>
      <c r="I31" s="51">
        <f>1870.4+0.56</f>
        <v>1870.96</v>
      </c>
    </row>
    <row r="32" spans="1:9" x14ac:dyDescent="0.3">
      <c r="A32" s="36">
        <v>42661</v>
      </c>
      <c r="B32" s="19">
        <v>16</v>
      </c>
      <c r="C32" s="17" t="s">
        <v>68</v>
      </c>
      <c r="D32" s="14"/>
      <c r="E32" s="14"/>
      <c r="F32" s="51"/>
      <c r="G32" s="51"/>
      <c r="H32" s="51"/>
      <c r="I32" s="51">
        <f>1462.16+0.56</f>
        <v>1462.72</v>
      </c>
    </row>
    <row r="33" spans="1:9" x14ac:dyDescent="0.3">
      <c r="A33" s="36">
        <v>42702</v>
      </c>
      <c r="B33" s="19"/>
      <c r="C33" s="17" t="s">
        <v>69</v>
      </c>
      <c r="D33" s="14"/>
      <c r="E33" s="14"/>
      <c r="F33" s="51">
        <v>1000</v>
      </c>
      <c r="G33" s="51"/>
      <c r="H33" s="51"/>
      <c r="I33" s="51"/>
    </row>
    <row r="34" spans="1:9" ht="14.4" customHeight="1" x14ac:dyDescent="0.3">
      <c r="A34" s="36">
        <v>42693</v>
      </c>
      <c r="B34" s="19">
        <v>17</v>
      </c>
      <c r="C34" s="17" t="s">
        <v>70</v>
      </c>
      <c r="D34" s="14"/>
      <c r="E34" s="14"/>
      <c r="F34" s="51"/>
      <c r="G34" s="51"/>
      <c r="H34" s="51"/>
      <c r="I34" s="51">
        <f>648.6+0.56</f>
        <v>649.16</v>
      </c>
    </row>
    <row r="35" spans="1:9" x14ac:dyDescent="0.3">
      <c r="A35" s="36">
        <v>42716</v>
      </c>
      <c r="B35" s="19"/>
      <c r="C35" s="17" t="s">
        <v>71</v>
      </c>
      <c r="D35" s="14"/>
      <c r="E35" s="14">
        <f>6*16</f>
        <v>96</v>
      </c>
      <c r="F35" s="14"/>
      <c r="G35" s="14"/>
      <c r="H35" s="51"/>
      <c r="I35" s="51"/>
    </row>
    <row r="36" spans="1:9" x14ac:dyDescent="0.3">
      <c r="A36" s="36">
        <v>42718</v>
      </c>
      <c r="B36" s="19">
        <v>18</v>
      </c>
      <c r="C36" s="17" t="s">
        <v>72</v>
      </c>
      <c r="D36" s="14"/>
      <c r="E36" s="14"/>
      <c r="F36" s="14"/>
      <c r="G36" s="14">
        <f>1715+1</f>
        <v>1716</v>
      </c>
      <c r="H36" s="51"/>
      <c r="I36" s="51"/>
    </row>
    <row r="37" spans="1:9" x14ac:dyDescent="0.3">
      <c r="A37" s="36">
        <v>42731</v>
      </c>
      <c r="B37" s="19">
        <v>19</v>
      </c>
      <c r="C37" s="17" t="s">
        <v>75</v>
      </c>
      <c r="D37" s="14">
        <v>1000</v>
      </c>
      <c r="E37" s="14"/>
      <c r="F37" s="14"/>
      <c r="G37" s="14"/>
      <c r="H37" s="51"/>
      <c r="I37" s="51"/>
    </row>
    <row r="38" spans="1:9" x14ac:dyDescent="0.3">
      <c r="A38" s="36">
        <v>42735</v>
      </c>
      <c r="B38" s="19"/>
      <c r="C38" s="17" t="s">
        <v>73</v>
      </c>
      <c r="D38" s="14"/>
      <c r="E38" s="14"/>
      <c r="F38" s="14"/>
      <c r="G38" s="14"/>
      <c r="H38" s="51">
        <v>0.05</v>
      </c>
      <c r="I38" s="51"/>
    </row>
    <row r="39" spans="1:9" x14ac:dyDescent="0.3">
      <c r="A39" s="36">
        <v>42735</v>
      </c>
      <c r="B39" s="19"/>
      <c r="C39" s="17" t="s">
        <v>74</v>
      </c>
      <c r="D39" s="14"/>
      <c r="E39" s="14"/>
      <c r="F39" s="14"/>
      <c r="G39" s="14"/>
      <c r="H39" s="51"/>
      <c r="I39" s="51">
        <v>26.23</v>
      </c>
    </row>
    <row r="40" spans="1:9" x14ac:dyDescent="0.3">
      <c r="A40" s="36">
        <v>42735</v>
      </c>
      <c r="B40" s="19">
        <v>20</v>
      </c>
      <c r="C40" s="17" t="s">
        <v>78</v>
      </c>
      <c r="D40" s="14"/>
      <c r="E40" s="14">
        <v>170</v>
      </c>
      <c r="F40" s="14"/>
      <c r="G40" s="14"/>
      <c r="H40" s="51"/>
      <c r="I40" s="51"/>
    </row>
    <row r="41" spans="1:9" ht="22.2" customHeight="1" thickBot="1" x14ac:dyDescent="0.35">
      <c r="A41" s="60"/>
      <c r="B41" s="61"/>
      <c r="C41" s="61"/>
      <c r="D41" s="22">
        <f>SUM(D6:D40)</f>
        <v>2903.49</v>
      </c>
      <c r="E41" s="23">
        <f>+SUM(E6:E40)</f>
        <v>1814.45</v>
      </c>
      <c r="F41" s="23">
        <f>+SUM(F6:F40)</f>
        <v>41094</v>
      </c>
      <c r="G41" s="23">
        <f>SUM(G6:G40)</f>
        <v>16813</v>
      </c>
      <c r="H41" s="23">
        <f>+SUM(H6:H40)</f>
        <v>42799.86</v>
      </c>
      <c r="I41" s="23">
        <f>SUM(I6:I40)</f>
        <v>4009.07</v>
      </c>
    </row>
    <row r="42" spans="1:9" ht="22.2" customHeight="1" thickBot="1" x14ac:dyDescent="0.35">
      <c r="A42" s="62" t="s">
        <v>41</v>
      </c>
      <c r="B42" s="63"/>
      <c r="C42" s="63"/>
      <c r="D42" s="21"/>
      <c r="E42" s="37">
        <f>+D41-E41</f>
        <v>1089.0399999999997</v>
      </c>
      <c r="F42" s="11"/>
      <c r="G42" s="52">
        <f>+F41-G41</f>
        <v>24281</v>
      </c>
      <c r="H42" s="53"/>
      <c r="I42" s="52">
        <f>+H41-I41</f>
        <v>38790.79</v>
      </c>
    </row>
    <row r="43" spans="1:9" ht="14.4" customHeight="1" x14ac:dyDescent="0.3">
      <c r="A43" s="64"/>
      <c r="B43" s="65"/>
      <c r="C43" s="65"/>
      <c r="D43" s="66" t="s">
        <v>39</v>
      </c>
      <c r="E43" s="67"/>
      <c r="F43" s="68"/>
      <c r="G43" s="72">
        <f>+E42+G42+I42</f>
        <v>64160.83</v>
      </c>
      <c r="H43" s="73"/>
      <c r="I43" s="74"/>
    </row>
    <row r="44" spans="1:9" ht="15.6" customHeight="1" thickBot="1" x14ac:dyDescent="0.35">
      <c r="A44" s="78" t="s">
        <v>40</v>
      </c>
      <c r="B44" s="79"/>
      <c r="C44" s="80"/>
      <c r="D44" s="69"/>
      <c r="E44" s="70"/>
      <c r="F44" s="71"/>
      <c r="G44" s="75"/>
      <c r="H44" s="76"/>
      <c r="I44" s="77"/>
    </row>
    <row r="46" spans="1:9" ht="15.6" x14ac:dyDescent="0.3">
      <c r="A46" s="1"/>
      <c r="B46"/>
      <c r="C46" s="55" t="s">
        <v>56</v>
      </c>
      <c r="E46" s="54">
        <f>+E42</f>
        <v>1089.0399999999997</v>
      </c>
    </row>
    <row r="47" spans="1:9" x14ac:dyDescent="0.3">
      <c r="F47" s="41"/>
      <c r="H47" s="41"/>
    </row>
    <row r="48" spans="1:9" x14ac:dyDescent="0.3">
      <c r="F48" s="41"/>
      <c r="H48" s="41"/>
    </row>
  </sheetData>
  <mergeCells count="15">
    <mergeCell ref="G43:I44"/>
    <mergeCell ref="I1:M1"/>
    <mergeCell ref="A44:C44"/>
    <mergeCell ref="D43:F44"/>
    <mergeCell ref="A1:C1"/>
    <mergeCell ref="A2:C2"/>
    <mergeCell ref="A41:C41"/>
    <mergeCell ref="A42:C42"/>
    <mergeCell ref="B4:B5"/>
    <mergeCell ref="A43:C43"/>
    <mergeCell ref="A4:A5"/>
    <mergeCell ref="C4:C5"/>
    <mergeCell ref="D4:E4"/>
    <mergeCell ref="F4:G4"/>
    <mergeCell ref="H4:I4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pane ySplit="5" topLeftCell="A25" activePane="bottomLeft" state="frozen"/>
      <selection pane="bottomLeft" activeCell="A32" sqref="A32:C32"/>
    </sheetView>
  </sheetViews>
  <sheetFormatPr defaultRowHeight="14.4" x14ac:dyDescent="0.3"/>
  <cols>
    <col min="1" max="1" width="11.77734375" style="39" customWidth="1"/>
    <col min="2" max="2" width="5.109375" style="2" customWidth="1"/>
    <col min="3" max="3" width="54.21875" customWidth="1"/>
    <col min="4" max="4" width="14" style="3" customWidth="1"/>
    <col min="5" max="5" width="16.33203125" style="3" customWidth="1"/>
    <col min="6" max="6" width="14" style="3" customWidth="1"/>
    <col min="7" max="7" width="16.77734375" style="3" bestFit="1" customWidth="1"/>
    <col min="8" max="8" width="10.5546875" bestFit="1" customWidth="1"/>
    <col min="9" max="9" width="41.44140625" bestFit="1" customWidth="1"/>
    <col min="11" max="11" width="9.33203125" bestFit="1" customWidth="1"/>
    <col min="12" max="12" width="20" bestFit="1" customWidth="1"/>
    <col min="256" max="256" width="17.44140625" customWidth="1"/>
    <col min="259" max="259" width="14" customWidth="1"/>
    <col min="260" max="260" width="13.88671875" customWidth="1"/>
    <col min="261" max="261" width="16.33203125" customWidth="1"/>
    <col min="262" max="262" width="14.44140625" customWidth="1"/>
    <col min="512" max="512" width="17.44140625" customWidth="1"/>
    <col min="515" max="515" width="14" customWidth="1"/>
    <col min="516" max="516" width="13.88671875" customWidth="1"/>
    <col min="517" max="517" width="16.33203125" customWidth="1"/>
    <col min="518" max="518" width="14.44140625" customWidth="1"/>
    <col min="768" max="768" width="17.44140625" customWidth="1"/>
    <col min="771" max="771" width="14" customWidth="1"/>
    <col min="772" max="772" width="13.88671875" customWidth="1"/>
    <col min="773" max="773" width="16.33203125" customWidth="1"/>
    <col min="774" max="774" width="14.44140625" customWidth="1"/>
    <col min="1024" max="1024" width="17.44140625" customWidth="1"/>
    <col min="1027" max="1027" width="14" customWidth="1"/>
    <col min="1028" max="1028" width="13.88671875" customWidth="1"/>
    <col min="1029" max="1029" width="16.33203125" customWidth="1"/>
    <col min="1030" max="1030" width="14.44140625" customWidth="1"/>
    <col min="1280" max="1280" width="17.44140625" customWidth="1"/>
    <col min="1283" max="1283" width="14" customWidth="1"/>
    <col min="1284" max="1284" width="13.88671875" customWidth="1"/>
    <col min="1285" max="1285" width="16.33203125" customWidth="1"/>
    <col min="1286" max="1286" width="14.44140625" customWidth="1"/>
    <col min="1536" max="1536" width="17.44140625" customWidth="1"/>
    <col min="1539" max="1539" width="14" customWidth="1"/>
    <col min="1540" max="1540" width="13.88671875" customWidth="1"/>
    <col min="1541" max="1541" width="16.33203125" customWidth="1"/>
    <col min="1542" max="1542" width="14.44140625" customWidth="1"/>
    <col min="1792" max="1792" width="17.44140625" customWidth="1"/>
    <col min="1795" max="1795" width="14" customWidth="1"/>
    <col min="1796" max="1796" width="13.88671875" customWidth="1"/>
    <col min="1797" max="1797" width="16.33203125" customWidth="1"/>
    <col min="1798" max="1798" width="14.44140625" customWidth="1"/>
    <col min="2048" max="2048" width="17.44140625" customWidth="1"/>
    <col min="2051" max="2051" width="14" customWidth="1"/>
    <col min="2052" max="2052" width="13.88671875" customWidth="1"/>
    <col min="2053" max="2053" width="16.33203125" customWidth="1"/>
    <col min="2054" max="2054" width="14.44140625" customWidth="1"/>
    <col min="2304" max="2304" width="17.44140625" customWidth="1"/>
    <col min="2307" max="2307" width="14" customWidth="1"/>
    <col min="2308" max="2308" width="13.88671875" customWidth="1"/>
    <col min="2309" max="2309" width="16.33203125" customWidth="1"/>
    <col min="2310" max="2310" width="14.44140625" customWidth="1"/>
    <col min="2560" max="2560" width="17.44140625" customWidth="1"/>
    <col min="2563" max="2563" width="14" customWidth="1"/>
    <col min="2564" max="2564" width="13.88671875" customWidth="1"/>
    <col min="2565" max="2565" width="16.33203125" customWidth="1"/>
    <col min="2566" max="2566" width="14.44140625" customWidth="1"/>
    <col min="2816" max="2816" width="17.44140625" customWidth="1"/>
    <col min="2819" max="2819" width="14" customWidth="1"/>
    <col min="2820" max="2820" width="13.88671875" customWidth="1"/>
    <col min="2821" max="2821" width="16.33203125" customWidth="1"/>
    <col min="2822" max="2822" width="14.44140625" customWidth="1"/>
    <col min="3072" max="3072" width="17.44140625" customWidth="1"/>
    <col min="3075" max="3075" width="14" customWidth="1"/>
    <col min="3076" max="3076" width="13.88671875" customWidth="1"/>
    <col min="3077" max="3077" width="16.33203125" customWidth="1"/>
    <col min="3078" max="3078" width="14.44140625" customWidth="1"/>
    <col min="3328" max="3328" width="17.44140625" customWidth="1"/>
    <col min="3331" max="3331" width="14" customWidth="1"/>
    <col min="3332" max="3332" width="13.88671875" customWidth="1"/>
    <col min="3333" max="3333" width="16.33203125" customWidth="1"/>
    <col min="3334" max="3334" width="14.44140625" customWidth="1"/>
    <col min="3584" max="3584" width="17.44140625" customWidth="1"/>
    <col min="3587" max="3587" width="14" customWidth="1"/>
    <col min="3588" max="3588" width="13.88671875" customWidth="1"/>
    <col min="3589" max="3589" width="16.33203125" customWidth="1"/>
    <col min="3590" max="3590" width="14.44140625" customWidth="1"/>
    <col min="3840" max="3840" width="17.44140625" customWidth="1"/>
    <col min="3843" max="3843" width="14" customWidth="1"/>
    <col min="3844" max="3844" width="13.88671875" customWidth="1"/>
    <col min="3845" max="3845" width="16.33203125" customWidth="1"/>
    <col min="3846" max="3846" width="14.44140625" customWidth="1"/>
    <col min="4096" max="4096" width="17.44140625" customWidth="1"/>
    <col min="4099" max="4099" width="14" customWidth="1"/>
    <col min="4100" max="4100" width="13.88671875" customWidth="1"/>
    <col min="4101" max="4101" width="16.33203125" customWidth="1"/>
    <col min="4102" max="4102" width="14.44140625" customWidth="1"/>
    <col min="4352" max="4352" width="17.44140625" customWidth="1"/>
    <col min="4355" max="4355" width="14" customWidth="1"/>
    <col min="4356" max="4356" width="13.88671875" customWidth="1"/>
    <col min="4357" max="4357" width="16.33203125" customWidth="1"/>
    <col min="4358" max="4358" width="14.44140625" customWidth="1"/>
    <col min="4608" max="4608" width="17.44140625" customWidth="1"/>
    <col min="4611" max="4611" width="14" customWidth="1"/>
    <col min="4612" max="4612" width="13.88671875" customWidth="1"/>
    <col min="4613" max="4613" width="16.33203125" customWidth="1"/>
    <col min="4614" max="4614" width="14.44140625" customWidth="1"/>
    <col min="4864" max="4864" width="17.44140625" customWidth="1"/>
    <col min="4867" max="4867" width="14" customWidth="1"/>
    <col min="4868" max="4868" width="13.88671875" customWidth="1"/>
    <col min="4869" max="4869" width="16.33203125" customWidth="1"/>
    <col min="4870" max="4870" width="14.44140625" customWidth="1"/>
    <col min="5120" max="5120" width="17.44140625" customWidth="1"/>
    <col min="5123" max="5123" width="14" customWidth="1"/>
    <col min="5124" max="5124" width="13.88671875" customWidth="1"/>
    <col min="5125" max="5125" width="16.33203125" customWidth="1"/>
    <col min="5126" max="5126" width="14.44140625" customWidth="1"/>
    <col min="5376" max="5376" width="17.44140625" customWidth="1"/>
    <col min="5379" max="5379" width="14" customWidth="1"/>
    <col min="5380" max="5380" width="13.88671875" customWidth="1"/>
    <col min="5381" max="5381" width="16.33203125" customWidth="1"/>
    <col min="5382" max="5382" width="14.44140625" customWidth="1"/>
    <col min="5632" max="5632" width="17.44140625" customWidth="1"/>
    <col min="5635" max="5635" width="14" customWidth="1"/>
    <col min="5636" max="5636" width="13.88671875" customWidth="1"/>
    <col min="5637" max="5637" width="16.33203125" customWidth="1"/>
    <col min="5638" max="5638" width="14.44140625" customWidth="1"/>
    <col min="5888" max="5888" width="17.44140625" customWidth="1"/>
    <col min="5891" max="5891" width="14" customWidth="1"/>
    <col min="5892" max="5892" width="13.88671875" customWidth="1"/>
    <col min="5893" max="5893" width="16.33203125" customWidth="1"/>
    <col min="5894" max="5894" width="14.44140625" customWidth="1"/>
    <col min="6144" max="6144" width="17.44140625" customWidth="1"/>
    <col min="6147" max="6147" width="14" customWidth="1"/>
    <col min="6148" max="6148" width="13.88671875" customWidth="1"/>
    <col min="6149" max="6149" width="16.33203125" customWidth="1"/>
    <col min="6150" max="6150" width="14.44140625" customWidth="1"/>
    <col min="6400" max="6400" width="17.44140625" customWidth="1"/>
    <col min="6403" max="6403" width="14" customWidth="1"/>
    <col min="6404" max="6404" width="13.88671875" customWidth="1"/>
    <col min="6405" max="6405" width="16.33203125" customWidth="1"/>
    <col min="6406" max="6406" width="14.44140625" customWidth="1"/>
    <col min="6656" max="6656" width="17.44140625" customWidth="1"/>
    <col min="6659" max="6659" width="14" customWidth="1"/>
    <col min="6660" max="6660" width="13.88671875" customWidth="1"/>
    <col min="6661" max="6661" width="16.33203125" customWidth="1"/>
    <col min="6662" max="6662" width="14.44140625" customWidth="1"/>
    <col min="6912" max="6912" width="17.44140625" customWidth="1"/>
    <col min="6915" max="6915" width="14" customWidth="1"/>
    <col min="6916" max="6916" width="13.88671875" customWidth="1"/>
    <col min="6917" max="6917" width="16.33203125" customWidth="1"/>
    <col min="6918" max="6918" width="14.44140625" customWidth="1"/>
    <col min="7168" max="7168" width="17.44140625" customWidth="1"/>
    <col min="7171" max="7171" width="14" customWidth="1"/>
    <col min="7172" max="7172" width="13.88671875" customWidth="1"/>
    <col min="7173" max="7173" width="16.33203125" customWidth="1"/>
    <col min="7174" max="7174" width="14.44140625" customWidth="1"/>
    <col min="7424" max="7424" width="17.44140625" customWidth="1"/>
    <col min="7427" max="7427" width="14" customWidth="1"/>
    <col min="7428" max="7428" width="13.88671875" customWidth="1"/>
    <col min="7429" max="7429" width="16.33203125" customWidth="1"/>
    <col min="7430" max="7430" width="14.44140625" customWidth="1"/>
    <col min="7680" max="7680" width="17.44140625" customWidth="1"/>
    <col min="7683" max="7683" width="14" customWidth="1"/>
    <col min="7684" max="7684" width="13.88671875" customWidth="1"/>
    <col min="7685" max="7685" width="16.33203125" customWidth="1"/>
    <col min="7686" max="7686" width="14.44140625" customWidth="1"/>
    <col min="7936" max="7936" width="17.44140625" customWidth="1"/>
    <col min="7939" max="7939" width="14" customWidth="1"/>
    <col min="7940" max="7940" width="13.88671875" customWidth="1"/>
    <col min="7941" max="7941" width="16.33203125" customWidth="1"/>
    <col min="7942" max="7942" width="14.44140625" customWidth="1"/>
    <col min="8192" max="8192" width="17.44140625" customWidth="1"/>
    <col min="8195" max="8195" width="14" customWidth="1"/>
    <col min="8196" max="8196" width="13.88671875" customWidth="1"/>
    <col min="8197" max="8197" width="16.33203125" customWidth="1"/>
    <col min="8198" max="8198" width="14.44140625" customWidth="1"/>
    <col min="8448" max="8448" width="17.44140625" customWidth="1"/>
    <col min="8451" max="8451" width="14" customWidth="1"/>
    <col min="8452" max="8452" width="13.88671875" customWidth="1"/>
    <col min="8453" max="8453" width="16.33203125" customWidth="1"/>
    <col min="8454" max="8454" width="14.44140625" customWidth="1"/>
    <col min="8704" max="8704" width="17.44140625" customWidth="1"/>
    <col min="8707" max="8707" width="14" customWidth="1"/>
    <col min="8708" max="8708" width="13.88671875" customWidth="1"/>
    <col min="8709" max="8709" width="16.33203125" customWidth="1"/>
    <col min="8710" max="8710" width="14.44140625" customWidth="1"/>
    <col min="8960" max="8960" width="17.44140625" customWidth="1"/>
    <col min="8963" max="8963" width="14" customWidth="1"/>
    <col min="8964" max="8964" width="13.88671875" customWidth="1"/>
    <col min="8965" max="8965" width="16.33203125" customWidth="1"/>
    <col min="8966" max="8966" width="14.44140625" customWidth="1"/>
    <col min="9216" max="9216" width="17.44140625" customWidth="1"/>
    <col min="9219" max="9219" width="14" customWidth="1"/>
    <col min="9220" max="9220" width="13.88671875" customWidth="1"/>
    <col min="9221" max="9221" width="16.33203125" customWidth="1"/>
    <col min="9222" max="9222" width="14.44140625" customWidth="1"/>
    <col min="9472" max="9472" width="17.44140625" customWidth="1"/>
    <col min="9475" max="9475" width="14" customWidth="1"/>
    <col min="9476" max="9476" width="13.88671875" customWidth="1"/>
    <col min="9477" max="9477" width="16.33203125" customWidth="1"/>
    <col min="9478" max="9478" width="14.44140625" customWidth="1"/>
    <col min="9728" max="9728" width="17.44140625" customWidth="1"/>
    <col min="9731" max="9731" width="14" customWidth="1"/>
    <col min="9732" max="9732" width="13.88671875" customWidth="1"/>
    <col min="9733" max="9733" width="16.33203125" customWidth="1"/>
    <col min="9734" max="9734" width="14.44140625" customWidth="1"/>
    <col min="9984" max="9984" width="17.44140625" customWidth="1"/>
    <col min="9987" max="9987" width="14" customWidth="1"/>
    <col min="9988" max="9988" width="13.88671875" customWidth="1"/>
    <col min="9989" max="9989" width="16.33203125" customWidth="1"/>
    <col min="9990" max="9990" width="14.44140625" customWidth="1"/>
    <col min="10240" max="10240" width="17.44140625" customWidth="1"/>
    <col min="10243" max="10243" width="14" customWidth="1"/>
    <col min="10244" max="10244" width="13.88671875" customWidth="1"/>
    <col min="10245" max="10245" width="16.33203125" customWidth="1"/>
    <col min="10246" max="10246" width="14.44140625" customWidth="1"/>
    <col min="10496" max="10496" width="17.44140625" customWidth="1"/>
    <col min="10499" max="10499" width="14" customWidth="1"/>
    <col min="10500" max="10500" width="13.88671875" customWidth="1"/>
    <col min="10501" max="10501" width="16.33203125" customWidth="1"/>
    <col min="10502" max="10502" width="14.44140625" customWidth="1"/>
    <col min="10752" max="10752" width="17.44140625" customWidth="1"/>
    <col min="10755" max="10755" width="14" customWidth="1"/>
    <col min="10756" max="10756" width="13.88671875" customWidth="1"/>
    <col min="10757" max="10757" width="16.33203125" customWidth="1"/>
    <col min="10758" max="10758" width="14.44140625" customWidth="1"/>
    <col min="11008" max="11008" width="17.44140625" customWidth="1"/>
    <col min="11011" max="11011" width="14" customWidth="1"/>
    <col min="11012" max="11012" width="13.88671875" customWidth="1"/>
    <col min="11013" max="11013" width="16.33203125" customWidth="1"/>
    <col min="11014" max="11014" width="14.44140625" customWidth="1"/>
    <col min="11264" max="11264" width="17.44140625" customWidth="1"/>
    <col min="11267" max="11267" width="14" customWidth="1"/>
    <col min="11268" max="11268" width="13.88671875" customWidth="1"/>
    <col min="11269" max="11269" width="16.33203125" customWidth="1"/>
    <col min="11270" max="11270" width="14.44140625" customWidth="1"/>
    <col min="11520" max="11520" width="17.44140625" customWidth="1"/>
    <col min="11523" max="11523" width="14" customWidth="1"/>
    <col min="11524" max="11524" width="13.88671875" customWidth="1"/>
    <col min="11525" max="11525" width="16.33203125" customWidth="1"/>
    <col min="11526" max="11526" width="14.44140625" customWidth="1"/>
    <col min="11776" max="11776" width="17.44140625" customWidth="1"/>
    <col min="11779" max="11779" width="14" customWidth="1"/>
    <col min="11780" max="11780" width="13.88671875" customWidth="1"/>
    <col min="11781" max="11781" width="16.33203125" customWidth="1"/>
    <col min="11782" max="11782" width="14.44140625" customWidth="1"/>
    <col min="12032" max="12032" width="17.44140625" customWidth="1"/>
    <col min="12035" max="12035" width="14" customWidth="1"/>
    <col min="12036" max="12036" width="13.88671875" customWidth="1"/>
    <col min="12037" max="12037" width="16.33203125" customWidth="1"/>
    <col min="12038" max="12038" width="14.44140625" customWidth="1"/>
    <col min="12288" max="12288" width="17.44140625" customWidth="1"/>
    <col min="12291" max="12291" width="14" customWidth="1"/>
    <col min="12292" max="12292" width="13.88671875" customWidth="1"/>
    <col min="12293" max="12293" width="16.33203125" customWidth="1"/>
    <col min="12294" max="12294" width="14.44140625" customWidth="1"/>
    <col min="12544" max="12544" width="17.44140625" customWidth="1"/>
    <col min="12547" max="12547" width="14" customWidth="1"/>
    <col min="12548" max="12548" width="13.88671875" customWidth="1"/>
    <col min="12549" max="12549" width="16.33203125" customWidth="1"/>
    <col min="12550" max="12550" width="14.44140625" customWidth="1"/>
    <col min="12800" max="12800" width="17.44140625" customWidth="1"/>
    <col min="12803" max="12803" width="14" customWidth="1"/>
    <col min="12804" max="12804" width="13.88671875" customWidth="1"/>
    <col min="12805" max="12805" width="16.33203125" customWidth="1"/>
    <col min="12806" max="12806" width="14.44140625" customWidth="1"/>
    <col min="13056" max="13056" width="17.44140625" customWidth="1"/>
    <col min="13059" max="13059" width="14" customWidth="1"/>
    <col min="13060" max="13060" width="13.88671875" customWidth="1"/>
    <col min="13061" max="13061" width="16.33203125" customWidth="1"/>
    <col min="13062" max="13062" width="14.44140625" customWidth="1"/>
    <col min="13312" max="13312" width="17.44140625" customWidth="1"/>
    <col min="13315" max="13315" width="14" customWidth="1"/>
    <col min="13316" max="13316" width="13.88671875" customWidth="1"/>
    <col min="13317" max="13317" width="16.33203125" customWidth="1"/>
    <col min="13318" max="13318" width="14.44140625" customWidth="1"/>
    <col min="13568" max="13568" width="17.44140625" customWidth="1"/>
    <col min="13571" max="13571" width="14" customWidth="1"/>
    <col min="13572" max="13572" width="13.88671875" customWidth="1"/>
    <col min="13573" max="13573" width="16.33203125" customWidth="1"/>
    <col min="13574" max="13574" width="14.44140625" customWidth="1"/>
    <col min="13824" max="13824" width="17.44140625" customWidth="1"/>
    <col min="13827" max="13827" width="14" customWidth="1"/>
    <col min="13828" max="13828" width="13.88671875" customWidth="1"/>
    <col min="13829" max="13829" width="16.33203125" customWidth="1"/>
    <col min="13830" max="13830" width="14.44140625" customWidth="1"/>
    <col min="14080" max="14080" width="17.44140625" customWidth="1"/>
    <col min="14083" max="14083" width="14" customWidth="1"/>
    <col min="14084" max="14084" width="13.88671875" customWidth="1"/>
    <col min="14085" max="14085" width="16.33203125" customWidth="1"/>
    <col min="14086" max="14086" width="14.44140625" customWidth="1"/>
    <col min="14336" max="14336" width="17.44140625" customWidth="1"/>
    <col min="14339" max="14339" width="14" customWidth="1"/>
    <col min="14340" max="14340" width="13.88671875" customWidth="1"/>
    <col min="14341" max="14341" width="16.33203125" customWidth="1"/>
    <col min="14342" max="14342" width="14.44140625" customWidth="1"/>
    <col min="14592" max="14592" width="17.44140625" customWidth="1"/>
    <col min="14595" max="14595" width="14" customWidth="1"/>
    <col min="14596" max="14596" width="13.88671875" customWidth="1"/>
    <col min="14597" max="14597" width="16.33203125" customWidth="1"/>
    <col min="14598" max="14598" width="14.44140625" customWidth="1"/>
    <col min="14848" max="14848" width="17.44140625" customWidth="1"/>
    <col min="14851" max="14851" width="14" customWidth="1"/>
    <col min="14852" max="14852" width="13.88671875" customWidth="1"/>
    <col min="14853" max="14853" width="16.33203125" customWidth="1"/>
    <col min="14854" max="14854" width="14.44140625" customWidth="1"/>
    <col min="15104" max="15104" width="17.44140625" customWidth="1"/>
    <col min="15107" max="15107" width="14" customWidth="1"/>
    <col min="15108" max="15108" width="13.88671875" customWidth="1"/>
    <col min="15109" max="15109" width="16.33203125" customWidth="1"/>
    <col min="15110" max="15110" width="14.44140625" customWidth="1"/>
    <col min="15360" max="15360" width="17.44140625" customWidth="1"/>
    <col min="15363" max="15363" width="14" customWidth="1"/>
    <col min="15364" max="15364" width="13.88671875" customWidth="1"/>
    <col min="15365" max="15365" width="16.33203125" customWidth="1"/>
    <col min="15366" max="15366" width="14.44140625" customWidth="1"/>
    <col min="15616" max="15616" width="17.44140625" customWidth="1"/>
    <col min="15619" max="15619" width="14" customWidth="1"/>
    <col min="15620" max="15620" width="13.88671875" customWidth="1"/>
    <col min="15621" max="15621" width="16.33203125" customWidth="1"/>
    <col min="15622" max="15622" width="14.44140625" customWidth="1"/>
    <col min="15872" max="15872" width="17.44140625" customWidth="1"/>
    <col min="15875" max="15875" width="14" customWidth="1"/>
    <col min="15876" max="15876" width="13.88671875" customWidth="1"/>
    <col min="15877" max="15877" width="16.33203125" customWidth="1"/>
    <col min="15878" max="15878" width="14.44140625" customWidth="1"/>
    <col min="16128" max="16128" width="17.44140625" customWidth="1"/>
    <col min="16131" max="16131" width="14" customWidth="1"/>
    <col min="16132" max="16132" width="13.88671875" customWidth="1"/>
    <col min="16133" max="16133" width="16.33203125" customWidth="1"/>
    <col min="16134" max="16134" width="14.44140625" customWidth="1"/>
  </cols>
  <sheetData>
    <row r="1" spans="1:13" ht="21" x14ac:dyDescent="0.35">
      <c r="A1" s="81" t="s">
        <v>28</v>
      </c>
      <c r="B1" s="82"/>
      <c r="C1" s="82"/>
      <c r="I1" s="83"/>
      <c r="J1" s="83"/>
      <c r="K1" s="83"/>
      <c r="L1" s="83"/>
      <c r="M1" s="83"/>
    </row>
    <row r="2" spans="1:13" ht="18.600000000000001" thickBot="1" x14ac:dyDescent="0.4">
      <c r="A2" s="84" t="s">
        <v>38</v>
      </c>
      <c r="B2" s="85"/>
      <c r="C2" s="85"/>
      <c r="F2" s="3" t="s">
        <v>79</v>
      </c>
      <c r="I2" s="25"/>
      <c r="J2" s="25"/>
      <c r="K2" s="26"/>
      <c r="L2" s="26"/>
      <c r="M2" s="26"/>
    </row>
    <row r="3" spans="1:13" ht="16.2" thickBot="1" x14ac:dyDescent="0.35">
      <c r="A3" s="38"/>
      <c r="B3" s="6"/>
      <c r="C3" s="5"/>
      <c r="D3" s="7" t="s">
        <v>6</v>
      </c>
      <c r="E3" s="8" t="s">
        <v>29</v>
      </c>
      <c r="F3" s="7" t="s">
        <v>6</v>
      </c>
      <c r="G3" s="8" t="s">
        <v>29</v>
      </c>
      <c r="I3" s="27"/>
      <c r="J3" s="28"/>
      <c r="K3" s="29"/>
      <c r="L3" s="29"/>
      <c r="M3" s="29"/>
    </row>
    <row r="4" spans="1:13" ht="19.2" customHeight="1" thickBot="1" x14ac:dyDescent="0.35">
      <c r="A4" s="86" t="s">
        <v>35</v>
      </c>
      <c r="B4" s="88" t="s">
        <v>36</v>
      </c>
      <c r="C4" s="88" t="s">
        <v>30</v>
      </c>
      <c r="D4" s="91" t="s">
        <v>31</v>
      </c>
      <c r="E4" s="92"/>
      <c r="F4" s="93" t="s">
        <v>32</v>
      </c>
      <c r="G4" s="94"/>
      <c r="I4" s="30"/>
      <c r="J4" s="31"/>
      <c r="K4" s="24"/>
      <c r="L4" s="24"/>
      <c r="M4" s="24"/>
    </row>
    <row r="5" spans="1:13" ht="27.6" thickBot="1" x14ac:dyDescent="0.35">
      <c r="A5" s="87"/>
      <c r="B5" s="90"/>
      <c r="C5" s="90"/>
      <c r="D5" s="42" t="s">
        <v>33</v>
      </c>
      <c r="E5" s="43" t="s">
        <v>34</v>
      </c>
      <c r="F5" s="9" t="s">
        <v>33</v>
      </c>
      <c r="G5" s="10" t="s">
        <v>34</v>
      </c>
      <c r="I5" s="30"/>
      <c r="J5" s="31"/>
      <c r="K5" s="24"/>
      <c r="L5" s="24"/>
      <c r="M5" s="24"/>
    </row>
    <row r="6" spans="1:13" x14ac:dyDescent="0.3">
      <c r="A6" s="20">
        <v>42248</v>
      </c>
      <c r="B6" s="19"/>
      <c r="C6" s="46" t="s">
        <v>12</v>
      </c>
      <c r="D6" s="44">
        <v>1140</v>
      </c>
      <c r="E6" s="44"/>
      <c r="F6" s="13"/>
      <c r="G6" s="13"/>
      <c r="I6" s="30"/>
      <c r="J6" s="31"/>
      <c r="K6" s="24"/>
      <c r="L6" s="24"/>
      <c r="M6" s="24"/>
    </row>
    <row r="7" spans="1:13" x14ac:dyDescent="0.3">
      <c r="A7" s="20"/>
      <c r="B7" s="47"/>
      <c r="C7" s="46" t="s">
        <v>0</v>
      </c>
      <c r="D7" s="45"/>
      <c r="E7" s="44">
        <v>12.4</v>
      </c>
      <c r="F7" s="14"/>
      <c r="G7" s="14"/>
      <c r="I7" s="30"/>
      <c r="J7" s="31"/>
      <c r="K7" s="24"/>
      <c r="L7" s="24"/>
      <c r="M7" s="24"/>
    </row>
    <row r="8" spans="1:13" x14ac:dyDescent="0.3">
      <c r="A8" s="20"/>
      <c r="B8" s="47"/>
      <c r="C8" s="46" t="s">
        <v>0</v>
      </c>
      <c r="D8" s="45"/>
      <c r="E8" s="44">
        <v>2.9</v>
      </c>
      <c r="F8" s="14"/>
      <c r="G8" s="14"/>
      <c r="I8" s="30"/>
      <c r="J8" s="32"/>
      <c r="K8" s="33"/>
      <c r="L8" s="33"/>
      <c r="M8" s="24"/>
    </row>
    <row r="9" spans="1:13" x14ac:dyDescent="0.3">
      <c r="A9" s="20"/>
      <c r="B9" s="47"/>
      <c r="C9" s="46" t="s">
        <v>1</v>
      </c>
      <c r="D9" s="45"/>
      <c r="E9" s="44">
        <v>19</v>
      </c>
      <c r="F9" s="14"/>
      <c r="G9" s="14"/>
      <c r="I9" s="30"/>
      <c r="J9" s="32"/>
      <c r="K9" s="33"/>
      <c r="L9" s="33"/>
      <c r="M9" s="24"/>
    </row>
    <row r="10" spans="1:13" ht="15.6" x14ac:dyDescent="0.3">
      <c r="A10" s="20"/>
      <c r="B10" s="47"/>
      <c r="C10" s="46" t="s">
        <v>2</v>
      </c>
      <c r="D10" s="45"/>
      <c r="E10" s="44">
        <v>200</v>
      </c>
      <c r="F10" s="14"/>
      <c r="G10" s="14"/>
      <c r="I10" s="30"/>
      <c r="J10" s="34"/>
      <c r="K10" s="24"/>
      <c r="L10" s="24"/>
      <c r="M10" s="35"/>
    </row>
    <row r="11" spans="1:13" x14ac:dyDescent="0.3">
      <c r="A11" s="36"/>
      <c r="B11" s="47"/>
      <c r="C11" s="46" t="s">
        <v>3</v>
      </c>
      <c r="D11" s="45"/>
      <c r="E11" s="44">
        <v>128</v>
      </c>
      <c r="F11" s="14"/>
      <c r="G11" s="14"/>
    </row>
    <row r="12" spans="1:13" x14ac:dyDescent="0.3">
      <c r="A12" s="36"/>
      <c r="B12" s="47"/>
      <c r="C12" s="46" t="s">
        <v>22</v>
      </c>
      <c r="D12" s="45"/>
      <c r="E12" s="44">
        <v>80</v>
      </c>
      <c r="F12" s="14"/>
      <c r="G12" s="14"/>
    </row>
    <row r="13" spans="1:13" x14ac:dyDescent="0.3">
      <c r="A13" s="36"/>
      <c r="B13" s="47"/>
      <c r="C13" s="46" t="s">
        <v>4</v>
      </c>
      <c r="D13" s="45"/>
      <c r="E13" s="44">
        <v>2.9</v>
      </c>
      <c r="F13" s="14"/>
      <c r="G13" s="14"/>
    </row>
    <row r="14" spans="1:13" x14ac:dyDescent="0.3">
      <c r="A14" s="36"/>
      <c r="B14" s="47"/>
      <c r="C14" s="46" t="s">
        <v>18</v>
      </c>
      <c r="D14" s="45"/>
      <c r="E14" s="44">
        <v>6</v>
      </c>
      <c r="F14" s="14"/>
      <c r="G14" s="14"/>
    </row>
    <row r="15" spans="1:13" x14ac:dyDescent="0.3">
      <c r="A15" s="36"/>
      <c r="B15" s="47"/>
      <c r="C15" s="46" t="s">
        <v>19</v>
      </c>
      <c r="D15" s="45"/>
      <c r="E15" s="44">
        <v>15.71</v>
      </c>
      <c r="F15" s="14"/>
      <c r="G15" s="14"/>
    </row>
    <row r="16" spans="1:13" x14ac:dyDescent="0.3">
      <c r="A16" s="36"/>
      <c r="B16" s="47"/>
      <c r="C16" s="46" t="s">
        <v>5</v>
      </c>
      <c r="D16" s="45"/>
      <c r="E16" s="44">
        <v>5.8</v>
      </c>
      <c r="F16" s="14"/>
      <c r="G16" s="14"/>
    </row>
    <row r="17" spans="1:8" x14ac:dyDescent="0.3">
      <c r="A17" s="36"/>
      <c r="B17" s="47"/>
      <c r="C17" s="46" t="s">
        <v>25</v>
      </c>
      <c r="D17" s="45"/>
      <c r="E17" s="44">
        <v>16</v>
      </c>
      <c r="F17" s="14"/>
      <c r="G17" s="14"/>
    </row>
    <row r="18" spans="1:8" x14ac:dyDescent="0.3">
      <c r="A18" s="36"/>
      <c r="B18" s="47"/>
      <c r="C18" s="46" t="s">
        <v>24</v>
      </c>
      <c r="D18" s="45"/>
      <c r="E18" s="44">
        <v>100</v>
      </c>
      <c r="F18" s="14"/>
      <c r="G18" s="14"/>
    </row>
    <row r="19" spans="1:8" x14ac:dyDescent="0.3">
      <c r="A19" s="36"/>
      <c r="B19" s="47"/>
      <c r="C19" s="46" t="s">
        <v>7</v>
      </c>
      <c r="D19" s="45"/>
      <c r="E19" s="44">
        <v>135</v>
      </c>
      <c r="F19" s="14"/>
      <c r="G19" s="14"/>
    </row>
    <row r="20" spans="1:8" x14ac:dyDescent="0.3">
      <c r="A20" s="36"/>
      <c r="B20" s="47"/>
      <c r="C20" s="46" t="s">
        <v>13</v>
      </c>
      <c r="D20" s="45"/>
      <c r="E20" s="44">
        <v>80</v>
      </c>
      <c r="F20" s="14"/>
      <c r="G20" s="14"/>
    </row>
    <row r="21" spans="1:8" x14ac:dyDescent="0.3">
      <c r="A21" s="36"/>
      <c r="B21" s="47"/>
      <c r="C21" s="46" t="s">
        <v>8</v>
      </c>
      <c r="D21" s="45"/>
      <c r="E21" s="44">
        <v>7.5</v>
      </c>
      <c r="F21" s="14"/>
      <c r="G21" s="14"/>
    </row>
    <row r="22" spans="1:8" x14ac:dyDescent="0.3">
      <c r="A22" s="36"/>
      <c r="B22" s="47"/>
      <c r="C22" s="46" t="s">
        <v>9</v>
      </c>
      <c r="D22" s="45"/>
      <c r="E22" s="44">
        <v>16</v>
      </c>
      <c r="F22" s="14"/>
      <c r="G22" s="14"/>
    </row>
    <row r="23" spans="1:8" x14ac:dyDescent="0.3">
      <c r="A23" s="36"/>
      <c r="B23" s="47"/>
      <c r="C23" s="46" t="s">
        <v>10</v>
      </c>
      <c r="D23" s="45"/>
      <c r="E23" s="44">
        <v>4</v>
      </c>
      <c r="F23" s="14"/>
      <c r="G23" s="14"/>
    </row>
    <row r="24" spans="1:8" x14ac:dyDescent="0.3">
      <c r="A24" s="36"/>
      <c r="B24" s="47"/>
      <c r="C24" s="46" t="s">
        <v>26</v>
      </c>
      <c r="D24" s="44"/>
      <c r="E24" s="44">
        <v>32</v>
      </c>
      <c r="F24" s="14"/>
      <c r="G24" s="14"/>
    </row>
    <row r="25" spans="1:8" x14ac:dyDescent="0.3">
      <c r="A25" s="36">
        <v>42328</v>
      </c>
      <c r="B25" s="47"/>
      <c r="C25" s="46" t="s">
        <v>27</v>
      </c>
      <c r="D25" s="44"/>
      <c r="E25" s="44">
        <v>200</v>
      </c>
      <c r="F25" s="14"/>
      <c r="G25" s="14"/>
    </row>
    <row r="26" spans="1:8" x14ac:dyDescent="0.3">
      <c r="A26" s="48"/>
      <c r="B26" s="47"/>
      <c r="C26" s="46" t="s">
        <v>11</v>
      </c>
      <c r="D26" s="44"/>
      <c r="E26" s="44">
        <v>6.3</v>
      </c>
      <c r="F26" s="14"/>
      <c r="G26" s="14"/>
    </row>
    <row r="27" spans="1:8" x14ac:dyDescent="0.3">
      <c r="A27" s="58">
        <v>42297</v>
      </c>
      <c r="B27" s="59"/>
      <c r="C27" s="57" t="s">
        <v>14</v>
      </c>
      <c r="D27" s="49"/>
      <c r="E27" s="49"/>
      <c r="F27" s="14"/>
      <c r="G27" s="14">
        <v>5</v>
      </c>
    </row>
    <row r="28" spans="1:8" x14ac:dyDescent="0.3">
      <c r="A28" s="58">
        <v>42297</v>
      </c>
      <c r="B28" s="59"/>
      <c r="C28" s="57" t="s">
        <v>17</v>
      </c>
      <c r="D28" s="49"/>
      <c r="E28" s="49"/>
      <c r="F28" s="14">
        <v>100</v>
      </c>
      <c r="G28" s="14"/>
    </row>
    <row r="29" spans="1:8" x14ac:dyDescent="0.3">
      <c r="A29" s="58">
        <v>42338</v>
      </c>
      <c r="B29" s="59"/>
      <c r="C29" s="57" t="s">
        <v>15</v>
      </c>
      <c r="D29" s="49"/>
      <c r="E29" s="49"/>
      <c r="F29" s="14"/>
      <c r="G29" s="14">
        <v>1</v>
      </c>
    </row>
    <row r="30" spans="1:8" x14ac:dyDescent="0.3">
      <c r="A30" s="58">
        <v>42339</v>
      </c>
      <c r="B30" s="59"/>
      <c r="C30" s="57" t="s">
        <v>16</v>
      </c>
      <c r="D30" s="49"/>
      <c r="E30" s="49"/>
      <c r="F30" s="14">
        <v>2000</v>
      </c>
      <c r="G30" s="14"/>
    </row>
    <row r="31" spans="1:8" ht="22.2" customHeight="1" thickBot="1" x14ac:dyDescent="0.35">
      <c r="A31" s="60" t="s">
        <v>42</v>
      </c>
      <c r="B31" s="61"/>
      <c r="C31" s="61"/>
      <c r="D31" s="22">
        <f>SUM(D6:D30)</f>
        <v>1140</v>
      </c>
      <c r="E31" s="23">
        <f>+SUM(E6:E30)</f>
        <v>1069.51</v>
      </c>
      <c r="F31" s="23">
        <f>+SUM(F6:F30)</f>
        <v>2100</v>
      </c>
      <c r="G31" s="23">
        <f>SUM(G6:G30)</f>
        <v>6</v>
      </c>
      <c r="H31" s="40"/>
    </row>
    <row r="32" spans="1:8" ht="22.2" customHeight="1" thickBot="1" x14ac:dyDescent="0.35">
      <c r="A32" s="62" t="s">
        <v>41</v>
      </c>
      <c r="B32" s="63"/>
      <c r="C32" s="63"/>
      <c r="D32" s="21"/>
      <c r="E32" s="37">
        <f>+D31-E31</f>
        <v>70.490000000000009</v>
      </c>
      <c r="F32" s="11"/>
      <c r="G32" s="12">
        <f>+F31-G31</f>
        <v>2094</v>
      </c>
    </row>
    <row r="33" spans="1:7" x14ac:dyDescent="0.3">
      <c r="A33" s="64"/>
      <c r="B33" s="65"/>
      <c r="C33" s="65"/>
      <c r="D33" s="95" t="s">
        <v>39</v>
      </c>
      <c r="E33" s="67"/>
      <c r="F33" s="68"/>
      <c r="G33" s="96">
        <f>+E32+G32</f>
        <v>2164.4899999999998</v>
      </c>
    </row>
    <row r="34" spans="1:7" ht="15.6" customHeight="1" thickBot="1" x14ac:dyDescent="0.35">
      <c r="A34" s="78" t="s">
        <v>40</v>
      </c>
      <c r="B34" s="79"/>
      <c r="C34" s="79"/>
      <c r="D34" s="69"/>
      <c r="E34" s="70"/>
      <c r="F34" s="71"/>
      <c r="G34" s="97"/>
    </row>
    <row r="36" spans="1:7" x14ac:dyDescent="0.3">
      <c r="A36" s="1"/>
      <c r="B36"/>
      <c r="D36" s="4"/>
      <c r="E36" s="4"/>
      <c r="F36" s="41"/>
      <c r="G36"/>
    </row>
  </sheetData>
  <mergeCells count="14">
    <mergeCell ref="A31:C31"/>
    <mergeCell ref="A32:C32"/>
    <mergeCell ref="A33:C33"/>
    <mergeCell ref="D33:F34"/>
    <mergeCell ref="G33:G34"/>
    <mergeCell ref="A34:C34"/>
    <mergeCell ref="A1:C1"/>
    <mergeCell ref="I1:M1"/>
    <mergeCell ref="A2:C2"/>
    <mergeCell ref="A4:A5"/>
    <mergeCell ref="B4:B5"/>
    <mergeCell ref="C4:C5"/>
    <mergeCell ref="D4:E4"/>
    <mergeCell ref="F4:G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2017</vt:lpstr>
      <vt:lpstr>2016</vt:lpstr>
      <vt:lpstr>2015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</dc:creator>
  <cp:lastModifiedBy>beppe</cp:lastModifiedBy>
  <cp:revision/>
  <cp:lastPrinted>2016-04-17T07:32:02Z</cp:lastPrinted>
  <dcterms:created xsi:type="dcterms:W3CDTF">2015-04-16T07:50:52Z</dcterms:created>
  <dcterms:modified xsi:type="dcterms:W3CDTF">2017-01-19T15:59:47Z</dcterms:modified>
</cp:coreProperties>
</file>